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23535" windowHeight="9150"/>
  </bookViews>
  <sheets>
    <sheet name="29 Распашные ворота и калитки" sheetId="1" r:id="rId1"/>
  </sheets>
  <externalReferences>
    <externalReference r:id="rId2"/>
    <externalReference r:id="rId3"/>
    <externalReference r:id="rId4"/>
    <externalReference r:id="rId5"/>
  </externalReferences>
  <definedNames>
    <definedName name="__xlnm.Print_Area">#REF!</definedName>
    <definedName name="_12______Excel_BuiltIn__FilterDatabase_1">'[2]1 Grand Line'!#REF!</definedName>
    <definedName name="_13______Excel_BuiltIn__FilterDatabase_1_1">'[3]2 Optima'!#REF!</definedName>
    <definedName name="_14______Excel_BuiltIn__FilterDatabase_2_1">'[3]6 Упаковка'!#REF!</definedName>
    <definedName name="_15______Excel_BuiltIn_Print_Area_1_1">#REF!</definedName>
    <definedName name="_21_____Excel_BuiltIn__FilterDatabase_1">'[2]1 Grand Line'!#REF!</definedName>
    <definedName name="_22_____Excel_BuiltIn__FilterDatabase_1_1">'[3]2 Optima'!#REF!</definedName>
    <definedName name="_23_____Excel_BuiltIn__FilterDatabase_2_1">'[3]6 Упаковка'!#REF!</definedName>
    <definedName name="_24_____Excel_BuiltIn_Print_Area_1_1">#REF!</definedName>
    <definedName name="_30____Excel_BuiltIn__FilterDatabase_1">'[2]1 Grand Line'!#REF!</definedName>
    <definedName name="_31____Excel_BuiltIn__FilterDatabase_1_1">'[3]2 Optima'!#REF!</definedName>
    <definedName name="_32____Excel_BuiltIn__FilterDatabase_2_1">'[3]6 Упаковка'!#REF!</definedName>
    <definedName name="_33____Excel_BuiltIn_Print_Area_1_1">#REF!</definedName>
    <definedName name="_39___Excel_BuiltIn__FilterDatabase_1">'[2]1 Grand Line'!#REF!</definedName>
    <definedName name="_40___Excel_BuiltIn__FilterDatabase_1_1">'[3]2 Optima'!#REF!</definedName>
    <definedName name="_41___Excel_BuiltIn__FilterDatabase_2_1">'[3]6 Упаковка'!#REF!</definedName>
    <definedName name="_42___Excel_BuiltIn_Print_Area_1_1">#REF!</definedName>
    <definedName name="_48__Excel_BuiltIn__FilterDatabase_1">'[2]1 Grand Line'!#REF!</definedName>
    <definedName name="_49__Excel_BuiltIn__FilterDatabase_1_1">'[3]2 Optima'!#REF!</definedName>
    <definedName name="_50__Excel_BuiltIn__FilterDatabase_2_1">'[3]6 Упаковка'!#REF!</definedName>
    <definedName name="_51__Excel_BuiltIn_Print_Area_1_1">#REF!</definedName>
    <definedName name="_57_Excel_BuiltIn__FilterDatabase_1">'[2]1 Grand Line'!#REF!</definedName>
    <definedName name="_58_Excel_BuiltIn__FilterDatabase_1_1">'[3]2 Optima'!#REF!</definedName>
    <definedName name="_59_Excel_BuiltIn__FilterDatabase_2_1">'[3]6 Упаковка'!#REF!</definedName>
    <definedName name="_6_______Excel_BuiltIn__FilterDatabase_1">'[2]1 Grand Line'!#REF!</definedName>
    <definedName name="_60_Excel_BuiltIn_Print_Area_1_1">#REF!</definedName>
    <definedName name="Excel_BuiltIn__FilterDatabase">'[4]1 Grand Line'!#REF!</definedName>
    <definedName name="Excel_BuiltIn__FilterDatabase_1">'[3]2 Optima'!#REF!</definedName>
    <definedName name="Excel_BuiltIn__FilterDatabase_2">'[3]6 Упаковка'!#REF!</definedName>
    <definedName name="Excel_BuiltIn_Print_Area_1">#REF!</definedName>
    <definedName name="Print_Area" localSheetId="0">'29 Распашные ворота и калитки'!$A$1:$I$68</definedName>
    <definedName name="Print_Area">#REF!</definedName>
    <definedName name="Print_Area_1">#REF!</definedName>
    <definedName name="_xlnm.Print_Area" localSheetId="0">'29 Распашные ворота и калитки'!$A$1:$I$66</definedName>
  </definedNames>
  <calcPr calcId="124519" refMode="R1C1"/>
</workbook>
</file>

<file path=xl/calcChain.xml><?xml version="1.0" encoding="utf-8"?>
<calcChain xmlns="http://schemas.openxmlformats.org/spreadsheetml/2006/main">
  <c r="F58" i="1"/>
  <c r="F57"/>
  <c r="F52"/>
  <c r="F51"/>
  <c r="F50"/>
  <c r="F49"/>
  <c r="F44"/>
  <c r="F43"/>
  <c r="F42"/>
  <c r="F41"/>
  <c r="F32"/>
  <c r="F31"/>
  <c r="F30"/>
  <c r="F28"/>
  <c r="F27"/>
  <c r="F26"/>
  <c r="F21"/>
  <c r="F20"/>
  <c r="F19"/>
</calcChain>
</file>

<file path=xl/sharedStrings.xml><?xml version="1.0" encoding="utf-8"?>
<sst xmlns="http://schemas.openxmlformats.org/spreadsheetml/2006/main" count="93" uniqueCount="45">
  <si>
    <r>
      <t>Распашные ворота и калитки Grand Line</t>
    </r>
    <r>
      <rPr>
        <b/>
        <sz val="36"/>
        <color indexed="10"/>
        <rFont val="Arial Cyr"/>
        <charset val="204"/>
      </rPr>
      <t>®</t>
    </r>
  </si>
  <si>
    <t>цены действительны с 01.04.15</t>
  </si>
  <si>
    <t>Изображение</t>
  </si>
  <si>
    <t>Наименование</t>
  </si>
  <si>
    <t>Заполнение</t>
  </si>
  <si>
    <t>Высота, м</t>
  </si>
  <si>
    <t>Цвет/покрытие</t>
  </si>
  <si>
    <t>Ширина, м</t>
  </si>
  <si>
    <t>Калитка Profi</t>
  </si>
  <si>
    <t>Панель Profi</t>
  </si>
  <si>
    <t>зеленый RAL 6005</t>
  </si>
  <si>
    <t>зеленый RAL 6005
серый RAL 7040</t>
  </si>
  <si>
    <t>Ворота Profi</t>
  </si>
  <si>
    <t>-</t>
  </si>
  <si>
    <t>Габаритные размеры, м</t>
  </si>
  <si>
    <t>Цена, руб</t>
  </si>
  <si>
    <t>Калитка Премиум</t>
  </si>
  <si>
    <t>1,65*1,00</t>
  </si>
  <si>
    <t>вишневый RAL 3005
зеленый RAL 6005
коричневый RAL 8017</t>
  </si>
  <si>
    <t>2*1,00</t>
  </si>
  <si>
    <t xml:space="preserve">Калитка Премиум Плюс  </t>
  </si>
  <si>
    <t xml:space="preserve"> 2,00*1,00</t>
  </si>
  <si>
    <t xml:space="preserve">Ворота Премиум </t>
  </si>
  <si>
    <t>1,65*3,6</t>
  </si>
  <si>
    <t>2,00*3,6</t>
  </si>
  <si>
    <t xml:space="preserve">Ворота Премиум Плюс </t>
  </si>
  <si>
    <t xml:space="preserve"> вишневый RAL 3005
зеленый RAL 6005
коричневый RAL 8017</t>
  </si>
  <si>
    <t>Комплект ворот и калитки Profi, Премиум и Премиум плюс</t>
  </si>
  <si>
    <r>
      <rPr>
        <b/>
        <sz val="24"/>
        <rFont val="Arial"/>
        <family val="2"/>
        <charset val="204"/>
      </rPr>
      <t>Комплект ворот включает в себя:</t>
    </r>
    <r>
      <rPr>
        <sz val="24"/>
        <rFont val="Arial"/>
        <family val="2"/>
        <charset val="204"/>
      </rPr>
      <t xml:space="preserve">
2 створки ворот, 2 опорных столба, регулируемые петли, угол открывания 180 град, замок Locinox, притворная планка, 2 ригеля Locinox для фиксации створок в землю 
</t>
    </r>
    <r>
      <rPr>
        <b/>
        <sz val="24"/>
        <rFont val="Arial"/>
        <family val="2"/>
        <charset val="204"/>
      </rPr>
      <t xml:space="preserve">
Комплект калитки включает в себя:</t>
    </r>
    <r>
      <rPr>
        <sz val="24"/>
        <rFont val="Arial"/>
        <family val="2"/>
        <charset val="204"/>
      </rPr>
      <t xml:space="preserve">
створка, 2 столба, регулируемые петли, угол открывания 180 град, притворная планка, замок Locinox</t>
    </r>
  </si>
  <si>
    <t>Lock</t>
  </si>
  <si>
    <t>Калитка Medium</t>
  </si>
  <si>
    <t>Карта
Medium (без ребер жесткости)</t>
  </si>
  <si>
    <t>Ворота Medium</t>
  </si>
  <si>
    <t>NoLock</t>
  </si>
  <si>
    <t>Калитка Эконом</t>
  </si>
  <si>
    <t>2,00*1,00</t>
  </si>
  <si>
    <t>серый RAL 7040
коричневый RAL 8017</t>
  </si>
  <si>
    <t>Ворота Эконом</t>
  </si>
  <si>
    <t>2,00*3,45</t>
  </si>
  <si>
    <t xml:space="preserve">Комплект ворот и калитки Medium </t>
  </si>
  <si>
    <r>
      <rPr>
        <b/>
        <sz val="24"/>
        <rFont val="Arial Cyr"/>
        <charset val="204"/>
      </rPr>
      <t>Комплект ворот включает в себя:</t>
    </r>
    <r>
      <rPr>
        <sz val="24"/>
        <rFont val="Arial Cyr"/>
        <charset val="204"/>
      </rPr>
      <t xml:space="preserve">
</t>
    </r>
    <r>
      <rPr>
        <b/>
        <sz val="24"/>
        <rFont val="Arial Cyr"/>
        <charset val="204"/>
      </rPr>
      <t xml:space="preserve">Ворота: </t>
    </r>
    <r>
      <rPr>
        <sz val="24"/>
        <rFont val="Arial Cyr"/>
        <charset val="204"/>
      </rPr>
      <t xml:space="preserve">2 створки, 2 опорных столба, петли Locinox GAM12, угол открывания 130 град, замок Locinox LAKZ P1,ригель, планка притворная
</t>
    </r>
    <r>
      <rPr>
        <b/>
        <sz val="24"/>
        <rFont val="Arial Cyr"/>
        <charset val="204"/>
      </rPr>
      <t xml:space="preserve">
Комплект калитки включает в себя:</t>
    </r>
    <r>
      <rPr>
        <sz val="24"/>
        <rFont val="Arial Cyr"/>
        <charset val="204"/>
      </rPr>
      <t xml:space="preserve">
</t>
    </r>
    <r>
      <rPr>
        <b/>
        <sz val="24"/>
        <rFont val="Arial Cyr"/>
        <charset val="204"/>
      </rPr>
      <t>Калитка:</t>
    </r>
    <r>
      <rPr>
        <sz val="24"/>
        <rFont val="Arial Cyr"/>
        <charset val="204"/>
      </rPr>
      <t xml:space="preserve"> 1 створка, 2 опорных столба, петли Locinox GAM12,угол открывания 130 град,замок Locinox LAKZ P1, планка притворная</t>
    </r>
  </si>
  <si>
    <t>Комплект ворот и калитки  Эконом</t>
  </si>
  <si>
    <r>
      <rPr>
        <b/>
        <sz val="24"/>
        <rFont val="Arial Cyr"/>
        <charset val="204"/>
      </rPr>
      <t>Комплект ворот включает в себя:</t>
    </r>
    <r>
      <rPr>
        <sz val="24"/>
        <rFont val="Arial Cyr"/>
        <charset val="204"/>
      </rPr>
      <t xml:space="preserve">
2 створки, 2 опорных столба, петли Locinox GAM12, угол открывания 130град, притворная планка для навесного замка, 1 ригель
</t>
    </r>
    <r>
      <rPr>
        <b/>
        <sz val="24"/>
        <rFont val="Arial Cyr"/>
        <charset val="204"/>
      </rPr>
      <t xml:space="preserve">
Комплект калитки включает в себя:</t>
    </r>
    <r>
      <rPr>
        <sz val="24"/>
        <rFont val="Arial Cyr"/>
        <charset val="204"/>
      </rPr>
      <t xml:space="preserve">
створка, 2 опорных столба, петли Locinox GAM12, притворная планка, угол открывания 130град</t>
    </r>
  </si>
  <si>
    <t>Продажа ворот и калиток без ограждений GL производится по согласованию с менеджером!</t>
  </si>
  <si>
    <t>Все цены с НДС на складе завода Grand Line® (71 км от МКАД по Киевскому шоссе, Ворсино).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</si>
</sst>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_([$€]* #,##0.00_);_([$€]* \(#,##0.00\);_([$€]* &quot;-&quot;??_);_(@_)"/>
    <numFmt numFmtId="165" formatCode="_([$€]* #,##0.00_);_([$€]* \(#,##0.00\);_([$€]* \-??_);_(@_)"/>
    <numFmt numFmtId="166" formatCode="_(\$* #,##0.00_);_(\$* \(#,##0.00\);_(\$* \-??_);_(@_)"/>
    <numFmt numFmtId="168" formatCode="_(* #,##0.00_);_(* \(#,##0.00\);_(* &quot;-&quot;??_);_(@_)"/>
    <numFmt numFmtId="169" formatCode="_-* #,##0.00_р_._-;\-* #,##0.00_р_._-;_-* \-??_р_._-;_-@_-"/>
    <numFmt numFmtId="170" formatCode="_(* #,##0.00_);_(* \(#,##0.00\);_(* \-??_);_(@_)"/>
  </numFmts>
  <fonts count="4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Arial Cyr"/>
      <charset val="204"/>
    </font>
    <font>
      <sz val="11"/>
      <color indexed="8"/>
      <name val="Calibri"/>
      <family val="2"/>
      <charset val="204"/>
    </font>
    <font>
      <b/>
      <sz val="36"/>
      <color indexed="10"/>
      <name val="Arial"/>
      <family val="2"/>
      <charset val="204"/>
    </font>
    <font>
      <b/>
      <sz val="36"/>
      <color indexed="10"/>
      <name val="Arial Cyr"/>
      <charset val="204"/>
    </font>
    <font>
      <u/>
      <sz val="10"/>
      <color indexed="12"/>
      <name val="Arial Cyr"/>
      <charset val="204"/>
    </font>
    <font>
      <sz val="24"/>
      <name val="Arial Cyr"/>
      <charset val="204"/>
    </font>
    <font>
      <sz val="22"/>
      <name val="Arial Cyr"/>
      <charset val="204"/>
    </font>
    <font>
      <sz val="22"/>
      <name val="Arial"/>
      <family val="2"/>
      <charset val="204"/>
    </font>
    <font>
      <b/>
      <sz val="24"/>
      <name val="Arial"/>
      <family val="2"/>
      <charset val="204"/>
    </font>
    <font>
      <sz val="24"/>
      <name val="Arial"/>
      <family val="2"/>
      <charset val="204"/>
    </font>
    <font>
      <sz val="10"/>
      <name val="Arial"/>
      <family val="2"/>
      <charset val="204"/>
    </font>
    <font>
      <sz val="16"/>
      <name val="Arial"/>
      <family val="2"/>
      <charset val="204"/>
    </font>
    <font>
      <sz val="14"/>
      <name val="Arial"/>
      <family val="2"/>
      <charset val="204"/>
    </font>
    <font>
      <b/>
      <sz val="16"/>
      <name val="Arial"/>
      <family val="2"/>
      <charset val="204"/>
    </font>
    <font>
      <b/>
      <sz val="8"/>
      <name val="Arial"/>
      <family val="2"/>
      <charset val="204"/>
    </font>
    <font>
      <b/>
      <sz val="22"/>
      <name val="Arial"/>
      <family val="2"/>
      <charset val="204"/>
    </font>
    <font>
      <b/>
      <sz val="24"/>
      <name val="Arial Cyr"/>
      <charset val="204"/>
    </font>
    <font>
      <b/>
      <sz val="20"/>
      <name val="Arial"/>
      <family val="2"/>
      <charset val="204"/>
    </font>
    <font>
      <b/>
      <sz val="48"/>
      <name val="Arial"/>
      <family val="2"/>
      <charset val="204"/>
    </font>
    <font>
      <sz val="48"/>
      <name val="Arial"/>
      <family val="2"/>
      <charset val="204"/>
    </font>
    <font>
      <sz val="10"/>
      <name val="Arial"/>
      <family val="2"/>
      <charset val="177"/>
    </font>
    <font>
      <sz val="10"/>
      <name val="Helv"/>
      <charset val="204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Mang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38">
    <xf numFmtId="0" fontId="0" fillId="0" borderId="0"/>
    <xf numFmtId="0" fontId="2" fillId="0" borderId="0"/>
    <xf numFmtId="0" fontId="4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" fillId="0" borderId="0"/>
    <xf numFmtId="9" fontId="2" fillId="0" borderId="0" applyFont="0" applyFill="0" applyBorder="0" applyAlignment="0" applyProtection="0"/>
    <xf numFmtId="0" fontId="23" fillId="0" borderId="0"/>
    <xf numFmtId="0" fontId="24" fillId="0" borderId="0"/>
    <xf numFmtId="0" fontId="13" fillId="0" borderId="0"/>
    <xf numFmtId="0" fontId="1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" fillId="0" borderId="0"/>
    <xf numFmtId="0" fontId="1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5" fillId="0" borderId="0"/>
    <xf numFmtId="0" fontId="13" fillId="0" borderId="0"/>
    <xf numFmtId="0" fontId="1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13" fillId="0" borderId="0"/>
    <xf numFmtId="0" fontId="1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" fillId="0" borderId="0"/>
    <xf numFmtId="0" fontId="1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13" fillId="0" borderId="0"/>
    <xf numFmtId="0" fontId="13" fillId="0" borderId="0"/>
    <xf numFmtId="0" fontId="25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4" fillId="0" borderId="0"/>
    <xf numFmtId="2" fontId="13" fillId="0" borderId="0"/>
    <xf numFmtId="0" fontId="25" fillId="0" borderId="0"/>
    <xf numFmtId="0" fontId="13" fillId="0" borderId="0"/>
    <xf numFmtId="0" fontId="13" fillId="0" borderId="0"/>
    <xf numFmtId="0" fontId="25" fillId="0" borderId="0"/>
    <xf numFmtId="0" fontId="25" fillId="0" borderId="0"/>
    <xf numFmtId="0" fontId="13" fillId="0" borderId="0"/>
    <xf numFmtId="0" fontId="13" fillId="0" borderId="0"/>
    <xf numFmtId="0" fontId="25" fillId="0" borderId="0"/>
    <xf numFmtId="0" fontId="25" fillId="0" borderId="0"/>
    <xf numFmtId="0" fontId="13" fillId="0" borderId="0"/>
    <xf numFmtId="0" fontId="13" fillId="0" borderId="0"/>
    <xf numFmtId="0" fontId="25" fillId="0" borderId="0"/>
    <xf numFmtId="0" fontId="25" fillId="0" borderId="0"/>
    <xf numFmtId="0" fontId="13" fillId="0" borderId="0"/>
    <xf numFmtId="0" fontId="13" fillId="0" borderId="0"/>
    <xf numFmtId="0" fontId="25" fillId="0" borderId="0"/>
    <xf numFmtId="0" fontId="25" fillId="0" borderId="0"/>
    <xf numFmtId="0" fontId="13" fillId="0" borderId="0"/>
    <xf numFmtId="0" fontId="13" fillId="0" borderId="0"/>
    <xf numFmtId="0" fontId="25" fillId="0" borderId="0"/>
    <xf numFmtId="0" fontId="25" fillId="0" borderId="0"/>
    <xf numFmtId="0" fontId="13" fillId="0" borderId="0"/>
    <xf numFmtId="0" fontId="13" fillId="0" borderId="0"/>
    <xf numFmtId="0" fontId="25" fillId="0" borderId="0"/>
    <xf numFmtId="0" fontId="25" fillId="0" borderId="0"/>
    <xf numFmtId="0" fontId="13" fillId="0" borderId="0"/>
    <xf numFmtId="0" fontId="13" fillId="0" borderId="0"/>
    <xf numFmtId="0" fontId="25" fillId="0" borderId="0"/>
    <xf numFmtId="0" fontId="25" fillId="0" borderId="0"/>
    <xf numFmtId="0" fontId="13" fillId="0" borderId="0"/>
    <xf numFmtId="0" fontId="13" fillId="0" borderId="0"/>
    <xf numFmtId="0" fontId="25" fillId="0" borderId="0"/>
    <xf numFmtId="0" fontId="25" fillId="0" borderId="0"/>
    <xf numFmtId="0" fontId="13" fillId="0" borderId="0"/>
    <xf numFmtId="0" fontId="13" fillId="0" borderId="0"/>
    <xf numFmtId="0" fontId="25" fillId="0" borderId="0"/>
    <xf numFmtId="0" fontId="25" fillId="0" borderId="0"/>
    <xf numFmtId="0" fontId="13" fillId="0" borderId="0"/>
    <xf numFmtId="0" fontId="13" fillId="0" borderId="0"/>
    <xf numFmtId="0" fontId="25" fillId="0" borderId="0"/>
    <xf numFmtId="0" fontId="25" fillId="0" borderId="0"/>
    <xf numFmtId="0" fontId="13" fillId="0" borderId="0"/>
    <xf numFmtId="0" fontId="13" fillId="0" borderId="0"/>
    <xf numFmtId="0" fontId="25" fillId="0" borderId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7" fillId="14" borderId="30" applyNumberFormat="0" applyAlignment="0" applyProtection="0"/>
    <xf numFmtId="0" fontId="27" fillId="15" borderId="30" applyNumberFormat="0" applyAlignment="0" applyProtection="0"/>
    <xf numFmtId="0" fontId="27" fillId="15" borderId="30" applyNumberFormat="0" applyAlignment="0" applyProtection="0"/>
    <xf numFmtId="0" fontId="27" fillId="14" borderId="30" applyNumberFormat="0" applyAlignment="0" applyProtection="0"/>
    <xf numFmtId="0" fontId="27" fillId="14" borderId="30" applyNumberFormat="0" applyAlignment="0" applyProtection="0"/>
    <xf numFmtId="0" fontId="28" fillId="40" borderId="31" applyNumberFormat="0" applyAlignment="0" applyProtection="0"/>
    <xf numFmtId="0" fontId="28" fillId="41" borderId="31" applyNumberFormat="0" applyAlignment="0" applyProtection="0"/>
    <xf numFmtId="0" fontId="28" fillId="41" borderId="31" applyNumberFormat="0" applyAlignment="0" applyProtection="0"/>
    <xf numFmtId="0" fontId="28" fillId="40" borderId="31" applyNumberFormat="0" applyAlignment="0" applyProtection="0"/>
    <xf numFmtId="0" fontId="28" fillId="40" borderId="31" applyNumberFormat="0" applyAlignment="0" applyProtection="0"/>
    <xf numFmtId="0" fontId="29" fillId="40" borderId="30" applyNumberFormat="0" applyAlignment="0" applyProtection="0"/>
    <xf numFmtId="0" fontId="29" fillId="41" borderId="30" applyNumberFormat="0" applyAlignment="0" applyProtection="0"/>
    <xf numFmtId="0" fontId="29" fillId="41" borderId="30" applyNumberFormat="0" applyAlignment="0" applyProtection="0"/>
    <xf numFmtId="0" fontId="29" fillId="40" borderId="30" applyNumberFormat="0" applyAlignment="0" applyProtection="0"/>
    <xf numFmtId="0" fontId="29" fillId="40" borderId="30" applyNumberFormat="0" applyAlignment="0" applyProtection="0"/>
    <xf numFmtId="0" fontId="30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166" fontId="13" fillId="0" borderId="0" applyFill="0" applyBorder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2" fillId="0" borderId="33" applyNumberFormat="0" applyFill="0" applyAlignment="0" applyProtection="0"/>
    <xf numFmtId="0" fontId="32" fillId="0" borderId="33" applyNumberFormat="0" applyFill="0" applyAlignment="0" applyProtection="0"/>
    <xf numFmtId="0" fontId="33" fillId="0" borderId="34" applyNumberFormat="0" applyFill="0" applyAlignment="0" applyProtection="0"/>
    <xf numFmtId="0" fontId="33" fillId="0" borderId="34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Protection="0">
      <alignment horizontal="left"/>
    </xf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4" fillId="0" borderId="0" applyNumberFormat="0" applyFill="0" applyBorder="0" applyProtection="0">
      <alignment horizontal="left"/>
    </xf>
    <xf numFmtId="0" fontId="36" fillId="42" borderId="36" applyNumberFormat="0" applyAlignment="0" applyProtection="0"/>
    <xf numFmtId="0" fontId="36" fillId="43" borderId="36" applyNumberFormat="0" applyAlignment="0" applyProtection="0"/>
    <xf numFmtId="0" fontId="36" fillId="43" borderId="36" applyNumberFormat="0" applyAlignment="0" applyProtection="0"/>
    <xf numFmtId="0" fontId="36" fillId="42" borderId="36" applyNumberFormat="0" applyAlignment="0" applyProtection="0"/>
    <xf numFmtId="0" fontId="36" fillId="42" borderId="36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44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9" fillId="0" borderId="0"/>
    <xf numFmtId="0" fontId="13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4" fillId="0" borderId="0"/>
    <xf numFmtId="0" fontId="1" fillId="0" borderId="0"/>
    <xf numFmtId="0" fontId="2" fillId="0" borderId="0"/>
    <xf numFmtId="0" fontId="39" fillId="0" borderId="0"/>
    <xf numFmtId="0" fontId="39" fillId="0" borderId="0"/>
    <xf numFmtId="0" fontId="2" fillId="0" borderId="0"/>
    <xf numFmtId="0" fontId="13" fillId="0" borderId="0"/>
    <xf numFmtId="0" fontId="1" fillId="0" borderId="0"/>
    <xf numFmtId="0" fontId="1" fillId="0" borderId="0"/>
    <xf numFmtId="0" fontId="4" fillId="0" borderId="0"/>
    <xf numFmtId="0" fontId="39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" fillId="46" borderId="37" applyNumberFormat="0" applyFont="0" applyAlignment="0" applyProtection="0"/>
    <xf numFmtId="0" fontId="13" fillId="47" borderId="37" applyNumberFormat="0" applyAlignment="0" applyProtection="0"/>
    <xf numFmtId="0" fontId="13" fillId="47" borderId="37" applyNumberFormat="0" applyAlignment="0" applyProtection="0"/>
    <xf numFmtId="0" fontId="2" fillId="46" borderId="37" applyNumberFormat="0" applyFont="0" applyAlignment="0" applyProtection="0"/>
    <xf numFmtId="0" fontId="2" fillId="46" borderId="37" applyNumberFormat="0" applyFont="0" applyAlignment="0" applyProtection="0"/>
    <xf numFmtId="9" fontId="42" fillId="0" borderId="0" applyFill="0" applyBorder="0" applyAlignment="0" applyProtection="0"/>
    <xf numFmtId="9" fontId="39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8" fontId="2" fillId="0" borderId="0" applyFont="0" applyFill="0" applyBorder="0" applyAlignment="0" applyProtection="0"/>
    <xf numFmtId="169" fontId="39" fillId="0" borderId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39" fillId="0" borderId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</cellStyleXfs>
  <cellXfs count="140">
    <xf numFmtId="0" fontId="0" fillId="0" borderId="0" xfId="0"/>
    <xf numFmtId="0" fontId="3" fillId="0" borderId="0" xfId="1" applyFont="1" applyBorder="1" applyAlignment="1">
      <alignment horizontal="center"/>
    </xf>
    <xf numFmtId="0" fontId="2" fillId="0" borderId="0" xfId="1"/>
    <xf numFmtId="0" fontId="3" fillId="0" borderId="1" xfId="1" applyFont="1" applyBorder="1" applyAlignment="1">
      <alignment horizontal="center"/>
    </xf>
    <xf numFmtId="0" fontId="5" fillId="0" borderId="0" xfId="2" applyFont="1" applyBorder="1" applyAlignment="1" applyProtection="1">
      <alignment horizontal="center" vertical="top"/>
      <protection hidden="1"/>
    </xf>
    <xf numFmtId="1" fontId="8" fillId="0" borderId="2" xfId="3" applyNumberFormat="1" applyFont="1" applyFill="1" applyBorder="1" applyAlignment="1" applyProtection="1">
      <alignment horizontal="right" vertical="center" wrapText="1"/>
    </xf>
    <xf numFmtId="1" fontId="9" fillId="0" borderId="2" xfId="3" applyNumberFormat="1" applyFont="1" applyFill="1" applyBorder="1" applyAlignment="1" applyProtection="1">
      <alignment vertical="center" wrapText="1"/>
    </xf>
    <xf numFmtId="0" fontId="3" fillId="0" borderId="0" xfId="1" applyFont="1"/>
    <xf numFmtId="0" fontId="10" fillId="0" borderId="0" xfId="1" applyFont="1"/>
    <xf numFmtId="0" fontId="11" fillId="2" borderId="3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/>
    </xf>
    <xf numFmtId="0" fontId="12" fillId="3" borderId="3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center"/>
    </xf>
    <xf numFmtId="0" fontId="12" fillId="0" borderId="9" xfId="1" applyFont="1" applyFill="1" applyBorder="1" applyAlignment="1">
      <alignment horizontal="center" vertical="center"/>
    </xf>
    <xf numFmtId="0" fontId="12" fillId="0" borderId="10" xfId="1" applyFont="1" applyFill="1" applyBorder="1" applyAlignment="1">
      <alignment horizontal="center" vertical="center"/>
    </xf>
    <xf numFmtId="0" fontId="12" fillId="0" borderId="11" xfId="1" applyFont="1" applyFill="1" applyBorder="1" applyAlignment="1">
      <alignment horizontal="center" vertical="center"/>
    </xf>
    <xf numFmtId="0" fontId="13" fillId="0" borderId="0" xfId="1" applyFont="1"/>
    <xf numFmtId="0" fontId="11" fillId="0" borderId="12" xfId="1" applyFont="1" applyFill="1" applyBorder="1" applyAlignment="1">
      <alignment horizontal="center" vertical="center"/>
    </xf>
    <xf numFmtId="0" fontId="12" fillId="3" borderId="12" xfId="1" applyFont="1" applyFill="1" applyBorder="1" applyAlignment="1">
      <alignment horizontal="center" vertical="center" wrapText="1"/>
    </xf>
    <xf numFmtId="0" fontId="12" fillId="0" borderId="12" xfId="1" applyFont="1" applyFill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/>
    </xf>
    <xf numFmtId="0" fontId="12" fillId="3" borderId="7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12" fillId="0" borderId="17" xfId="1" applyFont="1" applyBorder="1" applyAlignment="1">
      <alignment horizontal="center" vertical="center" wrapText="1"/>
    </xf>
    <xf numFmtId="0" fontId="12" fillId="0" borderId="18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/>
    </xf>
    <xf numFmtId="0" fontId="12" fillId="0" borderId="0" xfId="1" applyFont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14" fillId="0" borderId="3" xfId="1" applyFont="1" applyBorder="1" applyAlignment="1">
      <alignment horizontal="center"/>
    </xf>
    <xf numFmtId="0" fontId="12" fillId="0" borderId="8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4" fillId="0" borderId="12" xfId="1" applyFont="1" applyBorder="1" applyAlignment="1">
      <alignment horizontal="center"/>
    </xf>
    <xf numFmtId="0" fontId="14" fillId="0" borderId="7" xfId="1" applyFont="1" applyBorder="1" applyAlignment="1">
      <alignment horizontal="center"/>
    </xf>
    <xf numFmtId="0" fontId="15" fillId="0" borderId="0" xfId="1" applyFont="1"/>
    <xf numFmtId="0" fontId="11" fillId="2" borderId="9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/>
    </xf>
    <xf numFmtId="0" fontId="11" fillId="2" borderId="11" xfId="1" applyFont="1" applyFill="1" applyBorder="1" applyAlignment="1">
      <alignment horizontal="center" vertical="center"/>
    </xf>
    <xf numFmtId="0" fontId="11" fillId="2" borderId="18" xfId="1" applyFont="1" applyFill="1" applyBorder="1" applyAlignment="1">
      <alignment horizontal="center" vertical="center" wrapText="1"/>
    </xf>
    <xf numFmtId="0" fontId="11" fillId="2" borderId="19" xfId="1" applyFont="1" applyFill="1" applyBorder="1" applyAlignment="1">
      <alignment horizontal="center" vertical="center" wrapText="1"/>
    </xf>
    <xf numFmtId="0" fontId="11" fillId="2" borderId="18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19" xfId="1" applyFont="1" applyFill="1" applyBorder="1" applyAlignment="1">
      <alignment horizontal="center" vertical="center"/>
    </xf>
    <xf numFmtId="2" fontId="16" fillId="0" borderId="20" xfId="1" applyNumberFormat="1" applyFont="1" applyBorder="1" applyAlignment="1">
      <alignment horizontal="center" vertical="center" wrapText="1"/>
    </xf>
    <xf numFmtId="0" fontId="12" fillId="3" borderId="9" xfId="1" applyFont="1" applyFill="1" applyBorder="1" applyAlignment="1">
      <alignment horizontal="center" vertical="center" wrapText="1"/>
    </xf>
    <xf numFmtId="0" fontId="12" fillId="3" borderId="11" xfId="1" applyFont="1" applyFill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2" fillId="0" borderId="0" xfId="1" applyFont="1"/>
    <xf numFmtId="0" fontId="12" fillId="3" borderId="18" xfId="1" applyFont="1" applyFill="1" applyBorder="1" applyAlignment="1">
      <alignment horizontal="center" vertical="center" wrapText="1"/>
    </xf>
    <xf numFmtId="0" fontId="12" fillId="3" borderId="19" xfId="1" applyFont="1" applyFill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2" fontId="16" fillId="0" borderId="3" xfId="1" applyNumberFormat="1" applyFont="1" applyBorder="1" applyAlignment="1">
      <alignment horizontal="center" vertical="center" wrapText="1"/>
    </xf>
    <xf numFmtId="2" fontId="16" fillId="0" borderId="7" xfId="1" applyNumberFormat="1" applyFont="1" applyBorder="1" applyAlignment="1">
      <alignment horizontal="center" vertical="center" wrapText="1"/>
    </xf>
    <xf numFmtId="0" fontId="12" fillId="0" borderId="18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12" fillId="0" borderId="19" xfId="1" applyFont="1" applyFill="1" applyBorder="1" applyAlignment="1">
      <alignment horizontal="center" vertical="center"/>
    </xf>
    <xf numFmtId="2" fontId="17" fillId="0" borderId="0" xfId="1" applyNumberFormat="1" applyFont="1" applyBorder="1" applyAlignment="1">
      <alignment vertical="center" wrapText="1"/>
    </xf>
    <xf numFmtId="2" fontId="12" fillId="0" borderId="0" xfId="1" applyNumberFormat="1" applyFont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/>
    </xf>
    <xf numFmtId="0" fontId="11" fillId="2" borderId="20" xfId="1" applyFont="1" applyFill="1" applyBorder="1" applyAlignment="1">
      <alignment horizontal="center" vertical="center" wrapText="1"/>
    </xf>
    <xf numFmtId="0" fontId="12" fillId="0" borderId="20" xfId="1" applyFont="1" applyFill="1" applyBorder="1" applyAlignment="1">
      <alignment horizontal="left" vertical="center" wrapText="1"/>
    </xf>
    <xf numFmtId="0" fontId="11" fillId="2" borderId="20" xfId="1" applyFont="1" applyFill="1" applyBorder="1" applyAlignment="1">
      <alignment horizontal="center" vertical="center"/>
    </xf>
    <xf numFmtId="0" fontId="11" fillId="2" borderId="12" xfId="1" applyFont="1" applyFill="1" applyBorder="1" applyAlignment="1">
      <alignment horizontal="center" vertical="center"/>
    </xf>
    <xf numFmtId="0" fontId="11" fillId="2" borderId="12" xfId="1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21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22" xfId="1" applyFont="1" applyFill="1" applyBorder="1" applyAlignment="1">
      <alignment horizontal="center" vertical="center"/>
    </xf>
    <xf numFmtId="0" fontId="12" fillId="0" borderId="14" xfId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center" vertical="center" wrapText="1"/>
    </xf>
    <xf numFmtId="0" fontId="12" fillId="0" borderId="16" xfId="1" applyFont="1" applyBorder="1" applyAlignment="1">
      <alignment horizontal="center" vertical="center" wrapText="1"/>
    </xf>
    <xf numFmtId="0" fontId="11" fillId="3" borderId="4" xfId="1" applyFont="1" applyFill="1" applyBorder="1" applyAlignment="1">
      <alignment horizontal="center" vertical="center"/>
    </xf>
    <xf numFmtId="0" fontId="11" fillId="3" borderId="5" xfId="1" applyFont="1" applyFill="1" applyBorder="1" applyAlignment="1">
      <alignment horizontal="center" vertical="center"/>
    </xf>
    <xf numFmtId="0" fontId="11" fillId="3" borderId="6" xfId="1" applyFont="1" applyFill="1" applyBorder="1" applyAlignment="1">
      <alignment horizontal="center" vertical="center"/>
    </xf>
    <xf numFmtId="0" fontId="18" fillId="3" borderId="4" xfId="1" applyFont="1" applyFill="1" applyBorder="1" applyAlignment="1">
      <alignment horizontal="center" vertical="center"/>
    </xf>
    <xf numFmtId="0" fontId="18" fillId="3" borderId="5" xfId="1" applyFont="1" applyFill="1" applyBorder="1" applyAlignment="1">
      <alignment horizontal="center" vertical="center"/>
    </xf>
    <xf numFmtId="0" fontId="18" fillId="3" borderId="6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vertical="center"/>
    </xf>
    <xf numFmtId="0" fontId="12" fillId="0" borderId="23" xfId="1" applyFont="1" applyBorder="1" applyAlignment="1">
      <alignment horizontal="center" vertical="center"/>
    </xf>
    <xf numFmtId="0" fontId="12" fillId="0" borderId="24" xfId="1" applyFont="1" applyBorder="1" applyAlignment="1">
      <alignment horizontal="center" vertical="center"/>
    </xf>
    <xf numFmtId="0" fontId="12" fillId="0" borderId="25" xfId="1" applyFont="1" applyBorder="1" applyAlignment="1">
      <alignment horizontal="center" vertical="center"/>
    </xf>
    <xf numFmtId="0" fontId="11" fillId="0" borderId="12" xfId="1" applyFont="1" applyFill="1" applyBorder="1" applyAlignment="1">
      <alignment vertical="center"/>
    </xf>
    <xf numFmtId="0" fontId="12" fillId="0" borderId="26" xfId="1" applyFont="1" applyBorder="1" applyAlignment="1">
      <alignment horizontal="center" vertical="center" wrapText="1"/>
    </xf>
    <xf numFmtId="0" fontId="11" fillId="0" borderId="7" xfId="1" applyFont="1" applyFill="1" applyBorder="1" applyAlignment="1">
      <alignment vertical="center"/>
    </xf>
    <xf numFmtId="0" fontId="12" fillId="0" borderId="27" xfId="1" applyFont="1" applyBorder="1" applyAlignment="1">
      <alignment horizontal="center" vertical="center"/>
    </xf>
    <xf numFmtId="0" fontId="12" fillId="0" borderId="28" xfId="1" applyFont="1" applyBorder="1" applyAlignment="1">
      <alignment horizontal="center" vertical="center"/>
    </xf>
    <xf numFmtId="0" fontId="12" fillId="0" borderId="29" xfId="1" applyFont="1" applyBorder="1" applyAlignment="1">
      <alignment horizontal="center" vertical="center"/>
    </xf>
    <xf numFmtId="0" fontId="11" fillId="0" borderId="21" xfId="1" applyFont="1" applyFill="1" applyBorder="1" applyAlignment="1">
      <alignment vertical="center"/>
    </xf>
    <xf numFmtId="0" fontId="12" fillId="0" borderId="5" xfId="1" applyFont="1" applyFill="1" applyBorder="1" applyAlignment="1">
      <alignment horizontal="center" vertical="center" wrapText="1"/>
    </xf>
    <xf numFmtId="0" fontId="12" fillId="0" borderId="22" xfId="1" applyFont="1" applyFill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12" fillId="0" borderId="21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1" fillId="2" borderId="21" xfId="1" applyFont="1" applyFill="1" applyBorder="1" applyAlignment="1">
      <alignment horizontal="center" vertical="center" wrapText="1"/>
    </xf>
    <xf numFmtId="0" fontId="11" fillId="2" borderId="22" xfId="1" applyFont="1" applyFill="1" applyBorder="1" applyAlignment="1">
      <alignment horizontal="center" vertical="center" wrapText="1"/>
    </xf>
    <xf numFmtId="2" fontId="17" fillId="0" borderId="20" xfId="1" applyNumberFormat="1" applyFont="1" applyBorder="1" applyAlignment="1">
      <alignment vertical="center" wrapText="1"/>
    </xf>
    <xf numFmtId="0" fontId="12" fillId="3" borderId="4" xfId="1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horizontal="center" vertical="center" wrapText="1"/>
    </xf>
    <xf numFmtId="2" fontId="12" fillId="0" borderId="3" xfId="1" applyNumberFormat="1" applyFont="1" applyBorder="1" applyAlignment="1">
      <alignment horizontal="center" vertical="center" wrapText="1"/>
    </xf>
    <xf numFmtId="2" fontId="12" fillId="0" borderId="20" xfId="1" applyNumberFormat="1" applyFont="1" applyBorder="1" applyAlignment="1">
      <alignment horizontal="center" vertical="center" wrapText="1"/>
    </xf>
    <xf numFmtId="0" fontId="12" fillId="0" borderId="20" xfId="1" applyFont="1" applyFill="1" applyBorder="1" applyAlignment="1">
      <alignment horizontal="center" vertical="center"/>
    </xf>
    <xf numFmtId="2" fontId="12" fillId="0" borderId="7" xfId="1" applyNumberFormat="1" applyFont="1" applyBorder="1" applyAlignment="1">
      <alignment horizontal="center" vertical="center" wrapText="1"/>
    </xf>
    <xf numFmtId="0" fontId="19" fillId="2" borderId="3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left" vertical="center" wrapText="1"/>
    </xf>
    <xf numFmtId="0" fontId="8" fillId="0" borderId="10" xfId="1" applyFont="1" applyFill="1" applyBorder="1" applyAlignment="1">
      <alignment horizontal="left" vertical="center" wrapText="1"/>
    </xf>
    <xf numFmtId="0" fontId="8" fillId="0" borderId="11" xfId="1" applyFont="1" applyFill="1" applyBorder="1" applyAlignment="1">
      <alignment horizontal="left" vertical="center" wrapText="1"/>
    </xf>
    <xf numFmtId="0" fontId="19" fillId="2" borderId="20" xfId="1" applyFont="1" applyFill="1" applyBorder="1" applyAlignment="1">
      <alignment horizontal="center" vertical="center" wrapText="1"/>
    </xf>
    <xf numFmtId="0" fontId="8" fillId="0" borderId="20" xfId="1" applyFont="1" applyFill="1" applyBorder="1" applyAlignment="1">
      <alignment horizontal="left" vertical="center" wrapText="1"/>
    </xf>
    <xf numFmtId="0" fontId="20" fillId="0" borderId="0" xfId="1" applyFont="1" applyBorder="1"/>
    <xf numFmtId="0" fontId="20" fillId="0" borderId="0" xfId="4" applyFont="1" applyBorder="1" applyAlignment="1" applyProtection="1">
      <alignment vertical="center" wrapText="1"/>
      <protection hidden="1"/>
    </xf>
    <xf numFmtId="0" fontId="12" fillId="0" borderId="0" xfId="4" applyFont="1" applyBorder="1" applyAlignment="1" applyProtection="1">
      <alignment vertical="center" wrapText="1"/>
      <protection hidden="1"/>
    </xf>
    <xf numFmtId="0" fontId="20" fillId="0" borderId="0" xfId="1" applyFont="1" applyBorder="1" applyAlignment="1" applyProtection="1">
      <alignment vertical="center"/>
      <protection hidden="1"/>
    </xf>
    <xf numFmtId="0" fontId="20" fillId="0" borderId="0" xfId="1" applyFont="1"/>
    <xf numFmtId="9" fontId="22" fillId="0" borderId="4" xfId="6" applyFont="1" applyBorder="1" applyAlignment="1">
      <alignment horizontal="center" vertical="center"/>
    </xf>
    <xf numFmtId="9" fontId="22" fillId="0" borderId="5" xfId="6" applyFont="1" applyBorder="1" applyAlignment="1">
      <alignment horizontal="center" vertical="center"/>
    </xf>
    <xf numFmtId="9" fontId="22" fillId="0" borderId="6" xfId="6" applyFont="1" applyBorder="1" applyAlignment="1">
      <alignment horizontal="center" vertical="center"/>
    </xf>
    <xf numFmtId="0" fontId="8" fillId="0" borderId="0" xfId="1" applyFont="1" applyBorder="1"/>
    <xf numFmtId="0" fontId="21" fillId="48" borderId="4" xfId="5" applyFont="1" applyFill="1" applyBorder="1" applyAlignment="1">
      <alignment horizontal="center" vertical="center" wrapText="1"/>
    </xf>
    <xf numFmtId="0" fontId="21" fillId="48" borderId="5" xfId="5" applyFont="1" applyFill="1" applyBorder="1" applyAlignment="1">
      <alignment horizontal="center" vertical="center" wrapText="1"/>
    </xf>
  </cellXfs>
  <cellStyles count="538">
    <cellStyle name=" 1" xfId="7"/>
    <cellStyle name="_~1613671" xfId="8"/>
    <cellStyle name="_~1613671 2" xfId="9"/>
    <cellStyle name="_~1613671 3" xfId="10"/>
    <cellStyle name="_~1613671 4" xfId="11"/>
    <cellStyle name="_~1613671_10 Комплектующие" xfId="12"/>
    <cellStyle name="_~1613671_11 ЭБК GL" xfId="13"/>
    <cellStyle name="_~1613671_12 ЭБК Optima" xfId="14"/>
    <cellStyle name="_~1613671_15 Виниловый сайдинг GL AMERIKA" xfId="15"/>
    <cellStyle name="_~1613671_21 Эл-ты панельных ограждений" xfId="16"/>
    <cellStyle name="_~1613671_23 Времен.огр.+Рулон+Штакетник" xfId="17"/>
    <cellStyle name="_~1613671_24 Откатные ворота" xfId="18"/>
    <cellStyle name="_~1613671_25 Распашные ворота и калит" xfId="19"/>
    <cellStyle name="_~1613671_26 Locinox" xfId="20"/>
    <cellStyle name="_~1613671_27 Fakro" xfId="21"/>
    <cellStyle name="_~1613671_28 VELUX" xfId="22"/>
    <cellStyle name="_~1613671_3 Черепица Decra" xfId="23"/>
    <cellStyle name="_~1613671_30 Вентиляция Vilpe" xfId="24"/>
    <cellStyle name="_~1613671_31 Рекламные стенды GL" xfId="25"/>
    <cellStyle name="_~1613671_8 Инструмент GL 1" xfId="26"/>
    <cellStyle name="_~1613671_9 Инструмент GL 2" xfId="27"/>
    <cellStyle name="_~1613671_Прайс комп черепица Decra - c 31.03.2015 - мини Центр" xfId="28"/>
    <cellStyle name="_~7644457" xfId="29"/>
    <cellStyle name="_~7644457 2" xfId="30"/>
    <cellStyle name="_~7644457 3" xfId="31"/>
    <cellStyle name="_~7644457 4" xfId="32"/>
    <cellStyle name="_~7644457_10 Комплектующие" xfId="33"/>
    <cellStyle name="_~7644457_11 ЭБК GL" xfId="34"/>
    <cellStyle name="_~7644457_12 ЭБК Optima" xfId="35"/>
    <cellStyle name="_~7644457_15 Виниловый сайдинг GL AMERIKA" xfId="36"/>
    <cellStyle name="_~7644457_21 Эл-ты панельных ограждений" xfId="37"/>
    <cellStyle name="_~7644457_23 Времен.огр.+Рулон+Штакетник" xfId="38"/>
    <cellStyle name="_~7644457_24 Откатные ворота" xfId="39"/>
    <cellStyle name="_~7644457_25 Распашные ворота и калит" xfId="40"/>
    <cellStyle name="_~7644457_26 Locinox" xfId="41"/>
    <cellStyle name="_~7644457_27 Fakro" xfId="42"/>
    <cellStyle name="_~7644457_28 VELUX" xfId="43"/>
    <cellStyle name="_~7644457_3 Черепица Decra" xfId="44"/>
    <cellStyle name="_~7644457_30 Вентиляция Vilpe" xfId="45"/>
    <cellStyle name="_~7644457_31 Рекламные стенды GL" xfId="46"/>
    <cellStyle name="_~7644457_8 Инструмент GL 1" xfId="47"/>
    <cellStyle name="_~7644457_9 Инструмент GL 2" xfId="48"/>
    <cellStyle name="_~7644457_Прайс комп черепица Decra - c 31.03.2015 - мини Центр" xfId="49"/>
    <cellStyle name="_price_der_nov_раб" xfId="50"/>
    <cellStyle name="_price_der_nov_раб_~2260219" xfId="51"/>
    <cellStyle name="_price_der_nov_раб_~2260219 2" xfId="52"/>
    <cellStyle name="_price_der_nov_раб_~2260219_~2131575" xfId="53"/>
    <cellStyle name="_price_der_nov_раб_~2260219_Decra" xfId="54"/>
    <cellStyle name="_price_der_nov_раб_~2260219_Vilpe" xfId="55"/>
    <cellStyle name="_price_der_nov_раб_~2260219_Дилерский прайс-лист 03.03.14 Единый+Q35" xfId="56"/>
    <cellStyle name="_price_der_nov_раб_~2260219_Макет временных" xfId="57"/>
    <cellStyle name="_price_der_nov_раб_~2260219_Прайс полный ассортимент Центр от 09.07" xfId="58"/>
    <cellStyle name="_price_der_nov_раб_~2260219_Розничный прайс-лист 03.03.14" xfId="59"/>
    <cellStyle name="_price_der_nov_раб_~2260219_Розничный прайс-лист 07.04.14" xfId="60"/>
    <cellStyle name="_price_der_nov_раб_~2260219_Цокольные панели Ванштайн" xfId="61"/>
    <cellStyle name="_price_der_nov_раб_~2260219_Цокольные панели Ванштайн 2" xfId="62"/>
    <cellStyle name="_price_der_nov_раб_~6447645" xfId="63"/>
    <cellStyle name="_price_der_nov_раб_GL розничный прайс Краснодар - 03.09.12" xfId="64"/>
    <cellStyle name="_price_der_nov_раб_дилерский прайс - лист 17.02.12 ПИТЕР" xfId="65"/>
    <cellStyle name="_price_der_nov_раб_дилерский прайс - лист 18.04.12" xfId="66"/>
    <cellStyle name="_price_der_nov_раб_Прайс для Краснодара 2" xfId="67"/>
    <cellStyle name="_price_der_nov_раб_Прайс полный ассортимент 22.12.2010  Центр" xfId="68"/>
    <cellStyle name="_price_der_nov_раб_Прайс полный ассортимент от 06.02.12 Одинцово" xfId="69"/>
    <cellStyle name="_price_der_nov_раб_Прайс полный ассортимент от 06.02.12 Центр" xfId="70"/>
    <cellStyle name="_price_der_nov_раб_Прайс полный ассортимент от 19.10.2011 Центр" xfId="71"/>
    <cellStyle name="_price_der_nov_раб_Прайс полный ассортимент СПБ  от 22.08.12 Ворота + фигурный профнастил" xfId="72"/>
    <cellStyle name="_price_der_nov_раб_Прайс полный ассортимент Центр от 01.06.12" xfId="73"/>
    <cellStyle name="_price_der_nov_раб_Прайс полный ассортимент Центр от 06.08.12" xfId="74"/>
    <cellStyle name="_price_der_nov_раб_Прайс полный ассортимент Центр от 22.08.12 Ворота + фигурный профнастил" xfId="75"/>
    <cellStyle name="_price_der_nov_раб_Прайс полный ассортимент Центр от 29.06.12" xfId="76"/>
    <cellStyle name="_Книга2" xfId="77"/>
    <cellStyle name="_Книга2 2" xfId="78"/>
    <cellStyle name="_Книга2 3" xfId="79"/>
    <cellStyle name="_Книга2 4" xfId="80"/>
    <cellStyle name="_Книга2_10 Комплектующие" xfId="81"/>
    <cellStyle name="_Книга2_11 ЭБК GL" xfId="82"/>
    <cellStyle name="_Книга2_12 ЭБК Optima" xfId="83"/>
    <cellStyle name="_Книга2_15 Виниловый сайдинг GL AMERIKA" xfId="84"/>
    <cellStyle name="_Книга2_21 Эл-ты панельных ограждений" xfId="85"/>
    <cellStyle name="_Книга2_23 Времен.огр.+Рулон+Штакетник" xfId="86"/>
    <cellStyle name="_Книга2_24 Откатные ворота" xfId="87"/>
    <cellStyle name="_Книга2_25 Распашные ворота и калит" xfId="88"/>
    <cellStyle name="_Книга2_26 Locinox" xfId="89"/>
    <cellStyle name="_Книга2_27 Fakro" xfId="90"/>
    <cellStyle name="_Книга2_28 VELUX" xfId="91"/>
    <cellStyle name="_Книга2_3 Черепица Decra" xfId="92"/>
    <cellStyle name="_Книга2_30 Вентиляция Vilpe" xfId="93"/>
    <cellStyle name="_Книга2_31 Рекламные стенды GL" xfId="94"/>
    <cellStyle name="_Книга2_8 Инструмент GL 1" xfId="95"/>
    <cellStyle name="_Книга2_9 Инструмент GL 2" xfId="96"/>
    <cellStyle name="_Книга2_Прайс комп черепица Decra - c 31.03.2015 - мини Центр" xfId="97"/>
    <cellStyle name="_лестницы" xfId="98"/>
    <cellStyle name="_лестницы 2" xfId="99"/>
    <cellStyle name="_лестницы 3" xfId="100"/>
    <cellStyle name="_лестницы 4" xfId="101"/>
    <cellStyle name="_лестницы_10 Комплектующие" xfId="102"/>
    <cellStyle name="_лестницы_11 ЭБК GL" xfId="103"/>
    <cellStyle name="_лестницы_12 ЭБК Optima" xfId="104"/>
    <cellStyle name="_лестницы_15 Виниловый сайдинг GL AMERIKA" xfId="105"/>
    <cellStyle name="_лестницы_21 Эл-ты панельных ограждений" xfId="106"/>
    <cellStyle name="_лестницы_23 Времен.огр.+Рулон+Штакетник" xfId="107"/>
    <cellStyle name="_лестницы_24 Откатные ворота" xfId="108"/>
    <cellStyle name="_лестницы_25 Распашные ворота и калит" xfId="109"/>
    <cellStyle name="_лестницы_26 Locinox" xfId="110"/>
    <cellStyle name="_лестницы_27 Fakro" xfId="111"/>
    <cellStyle name="_лестницы_28 VELUX" xfId="112"/>
    <cellStyle name="_лестницы_3 Черепица Decra" xfId="113"/>
    <cellStyle name="_лестницы_30 Вентиляция Vilpe" xfId="114"/>
    <cellStyle name="_лестницы_31 Рекламные стенды GL" xfId="115"/>
    <cellStyle name="_лестницы_8 Инструмент GL 1" xfId="116"/>
    <cellStyle name="_лестницы_9 Инструмент GL 2" xfId="117"/>
    <cellStyle name="_лестницы_Прайс комп черепица Decra - c 31.03.2015 - мини Центр" xfId="118"/>
    <cellStyle name="_прайс-лист розница" xfId="119"/>
    <cellStyle name="_прайс-лист розница 2" xfId="120"/>
    <cellStyle name="_прайс-лист розница 3" xfId="121"/>
    <cellStyle name="_прайс-лист розница 4" xfId="122"/>
    <cellStyle name="_прайс-лист розница_10 Комплектующие" xfId="123"/>
    <cellStyle name="_прайс-лист розница_11 ЭБК GL" xfId="124"/>
    <cellStyle name="_прайс-лист розница_12 ЭБК Optima" xfId="125"/>
    <cellStyle name="_прайс-лист розница_15 Виниловый сайдинг GL AMERIKA" xfId="126"/>
    <cellStyle name="_прайс-лист розница_21 Эл-ты панельных ограждений" xfId="127"/>
    <cellStyle name="_прайс-лист розница_23 Времен.огр.+Рулон+Штакетник" xfId="128"/>
    <cellStyle name="_прайс-лист розница_24 Откатные ворота" xfId="129"/>
    <cellStyle name="_прайс-лист розница_25 Распашные ворота и калит" xfId="130"/>
    <cellStyle name="_прайс-лист розница_26 Locinox" xfId="131"/>
    <cellStyle name="_прайс-лист розница_27 Fakro" xfId="132"/>
    <cellStyle name="_прайс-лист розница_28 VELUX" xfId="133"/>
    <cellStyle name="_прайс-лист розница_3 Черепица Decra" xfId="134"/>
    <cellStyle name="_прайс-лист розница_30 Вентиляция Vilpe" xfId="135"/>
    <cellStyle name="_прайс-лист розница_31 Рекламные стенды GL" xfId="136"/>
    <cellStyle name="_прайс-лист розница_8 Инструмент GL 1" xfId="137"/>
    <cellStyle name="_прайс-лист розница_9 Инструмент GL 2" xfId="138"/>
    <cellStyle name="_прайс-лист розница_Прайс комп черепица Decra - c 31.03.2015 - мини Центр" xfId="139"/>
    <cellStyle name="-15-1976" xfId="140"/>
    <cellStyle name="-15-1976 2" xfId="141"/>
    <cellStyle name="-15-1976 3" xfId="142"/>
    <cellStyle name="-15-1976 4" xfId="143"/>
    <cellStyle name="20% - Акцент1 2" xfId="144"/>
    <cellStyle name="20% - Акцент1 2 2" xfId="145"/>
    <cellStyle name="20% - Акцент1 2 3" xfId="146"/>
    <cellStyle name="20% - Акцент1 2 4" xfId="147"/>
    <cellStyle name="20% - Акцент1 2_10 Комплектующие" xfId="148"/>
    <cellStyle name="20% - Акцент1 3" xfId="149"/>
    <cellStyle name="20% - Акцент2 2" xfId="150"/>
    <cellStyle name="20% - Акцент2 2 2" xfId="151"/>
    <cellStyle name="20% - Акцент2 2 3" xfId="152"/>
    <cellStyle name="20% - Акцент2 2 4" xfId="153"/>
    <cellStyle name="20% - Акцент2 2_10 Комплектующие" xfId="154"/>
    <cellStyle name="20% - Акцент2 3" xfId="155"/>
    <cellStyle name="20% - Акцент3 2" xfId="156"/>
    <cellStyle name="20% - Акцент3 2 2" xfId="157"/>
    <cellStyle name="20% - Акцент3 2 3" xfId="158"/>
    <cellStyle name="20% - Акцент3 2 4" xfId="159"/>
    <cellStyle name="20% - Акцент3 2_10 Комплектующие" xfId="160"/>
    <cellStyle name="20% - Акцент3 3" xfId="161"/>
    <cellStyle name="20% - Акцент4 2" xfId="162"/>
    <cellStyle name="20% - Акцент4 2 2" xfId="163"/>
    <cellStyle name="20% - Акцент4 2 3" xfId="164"/>
    <cellStyle name="20% - Акцент4 2 4" xfId="165"/>
    <cellStyle name="20% - Акцент4 2_10 Комплектующие" xfId="166"/>
    <cellStyle name="20% - Акцент4 3" xfId="167"/>
    <cellStyle name="20% - Акцент5 2" xfId="168"/>
    <cellStyle name="20% - Акцент5 2 2" xfId="169"/>
    <cellStyle name="20% - Акцент5 2 3" xfId="170"/>
    <cellStyle name="20% - Акцент5 2 4" xfId="171"/>
    <cellStyle name="20% - Акцент5 2_10 Комплектующие" xfId="172"/>
    <cellStyle name="20% - Акцент5 3" xfId="173"/>
    <cellStyle name="20% - Акцент6 2" xfId="174"/>
    <cellStyle name="20% - Акцент6 2 2" xfId="175"/>
    <cellStyle name="20% - Акцент6 2 3" xfId="176"/>
    <cellStyle name="20% - Акцент6 2 4" xfId="177"/>
    <cellStyle name="20% - Акцент6 2_10 Комплектующие" xfId="178"/>
    <cellStyle name="20% - Акцент6 3" xfId="179"/>
    <cellStyle name="40% - Акцент1 2" xfId="180"/>
    <cellStyle name="40% - Акцент1 2 2" xfId="181"/>
    <cellStyle name="40% - Акцент1 2 3" xfId="182"/>
    <cellStyle name="40% - Акцент1 2 4" xfId="183"/>
    <cellStyle name="40% - Акцент1 2_10 Комплектующие" xfId="184"/>
    <cellStyle name="40% - Акцент1 3" xfId="185"/>
    <cellStyle name="40% - Акцент2 2" xfId="186"/>
    <cellStyle name="40% - Акцент2 2 2" xfId="187"/>
    <cellStyle name="40% - Акцент2 2 3" xfId="188"/>
    <cellStyle name="40% - Акцент2 2 4" xfId="189"/>
    <cellStyle name="40% - Акцент2 2_10 Комплектующие" xfId="190"/>
    <cellStyle name="40% - Акцент2 3" xfId="191"/>
    <cellStyle name="40% - Акцент3 2" xfId="192"/>
    <cellStyle name="40% - Акцент3 2 2" xfId="193"/>
    <cellStyle name="40% - Акцент3 2 3" xfId="194"/>
    <cellStyle name="40% - Акцент3 2 4" xfId="195"/>
    <cellStyle name="40% - Акцент3 2_10 Комплектующие" xfId="196"/>
    <cellStyle name="40% - Акцент3 3" xfId="197"/>
    <cellStyle name="40% - Акцент4 2" xfId="198"/>
    <cellStyle name="40% - Акцент4 2 2" xfId="199"/>
    <cellStyle name="40% - Акцент4 2 3" xfId="200"/>
    <cellStyle name="40% - Акцент4 2 4" xfId="201"/>
    <cellStyle name="40% - Акцент4 2_10 Комплектующие" xfId="202"/>
    <cellStyle name="40% - Акцент4 3" xfId="203"/>
    <cellStyle name="40% - Акцент5 2" xfId="204"/>
    <cellStyle name="40% - Акцент5 2 2" xfId="205"/>
    <cellStyle name="40% - Акцент5 2 3" xfId="206"/>
    <cellStyle name="40% - Акцент5 2 4" xfId="207"/>
    <cellStyle name="40% - Акцент5 2_10 Комплектующие" xfId="208"/>
    <cellStyle name="40% - Акцент5 3" xfId="209"/>
    <cellStyle name="40% - Акцент6 2" xfId="210"/>
    <cellStyle name="40% - Акцент6 2 2" xfId="211"/>
    <cellStyle name="40% - Акцент6 2 3" xfId="212"/>
    <cellStyle name="40% - Акцент6 2 4" xfId="213"/>
    <cellStyle name="40% - Акцент6 2_10 Комплектующие" xfId="214"/>
    <cellStyle name="40% - Акцент6 3" xfId="215"/>
    <cellStyle name="60% - Акцент1 2" xfId="216"/>
    <cellStyle name="60% - Акцент1 2 2" xfId="217"/>
    <cellStyle name="60% - Акцент1 2 3" xfId="218"/>
    <cellStyle name="60% - Акцент1 2 4" xfId="219"/>
    <cellStyle name="60% - Акцент1 3" xfId="220"/>
    <cellStyle name="60% - Акцент2 2" xfId="221"/>
    <cellStyle name="60% - Акцент2 2 2" xfId="222"/>
    <cellStyle name="60% - Акцент2 2 3" xfId="223"/>
    <cellStyle name="60% - Акцент2 2 4" xfId="224"/>
    <cellStyle name="60% - Акцент2 3" xfId="225"/>
    <cellStyle name="60% - Акцент3 2" xfId="226"/>
    <cellStyle name="60% - Акцент3 2 2" xfId="227"/>
    <cellStyle name="60% - Акцент3 2 3" xfId="228"/>
    <cellStyle name="60% - Акцент3 2 4" xfId="229"/>
    <cellStyle name="60% - Акцент3 3" xfId="230"/>
    <cellStyle name="60% - Акцент4 2" xfId="231"/>
    <cellStyle name="60% - Акцент4 2 2" xfId="232"/>
    <cellStyle name="60% - Акцент4 2 3" xfId="233"/>
    <cellStyle name="60% - Акцент4 2 4" xfId="234"/>
    <cellStyle name="60% - Акцент4 3" xfId="235"/>
    <cellStyle name="60% - Акцент5 2" xfId="236"/>
    <cellStyle name="60% - Акцент5 2 2" xfId="237"/>
    <cellStyle name="60% - Акцент5 2 3" xfId="238"/>
    <cellStyle name="60% - Акцент5 2 4" xfId="239"/>
    <cellStyle name="60% - Акцент5 3" xfId="240"/>
    <cellStyle name="60% - Акцент6 2" xfId="241"/>
    <cellStyle name="60% - Акцент6 2 2" xfId="242"/>
    <cellStyle name="60% - Акцент6 2 3" xfId="243"/>
    <cellStyle name="60% - Акцент6 2 4" xfId="244"/>
    <cellStyle name="60% - Акцент6 3" xfId="245"/>
    <cellStyle name="Euro" xfId="246"/>
    <cellStyle name="Euro 2" xfId="247"/>
    <cellStyle name="Euro 3" xfId="248"/>
    <cellStyle name="Euro 4" xfId="249"/>
    <cellStyle name="Euro_10 Комплектующие" xfId="250"/>
    <cellStyle name="Normal 2" xfId="251"/>
    <cellStyle name="Normal_Sheet1" xfId="252"/>
    <cellStyle name="Standaard 10" xfId="253"/>
    <cellStyle name="Standaard 10 2" xfId="254"/>
    <cellStyle name="Standaard 10 3" xfId="255"/>
    <cellStyle name="Standaard 10 4" xfId="256"/>
    <cellStyle name="Standaard 11" xfId="257"/>
    <cellStyle name="Standaard 11 2" xfId="258"/>
    <cellStyle name="Standaard 11 3" xfId="259"/>
    <cellStyle name="Standaard 11 4" xfId="260"/>
    <cellStyle name="Standaard 12" xfId="261"/>
    <cellStyle name="Standaard 12 2" xfId="262"/>
    <cellStyle name="Standaard 12 3" xfId="263"/>
    <cellStyle name="Standaard 12 4" xfId="264"/>
    <cellStyle name="Standaard 2" xfId="265"/>
    <cellStyle name="Standaard 2 2" xfId="266"/>
    <cellStyle name="Standaard 2 3" xfId="267"/>
    <cellStyle name="Standaard 2 4" xfId="268"/>
    <cellStyle name="Standaard 3" xfId="269"/>
    <cellStyle name="Standaard 3 2" xfId="270"/>
    <cellStyle name="Standaard 3 3" xfId="271"/>
    <cellStyle name="Standaard 3 4" xfId="272"/>
    <cellStyle name="Standaard 4" xfId="273"/>
    <cellStyle name="Standaard 4 2" xfId="274"/>
    <cellStyle name="Standaard 4 3" xfId="275"/>
    <cellStyle name="Standaard 4 4" xfId="276"/>
    <cellStyle name="Standaard 5" xfId="277"/>
    <cellStyle name="Standaard 5 2" xfId="278"/>
    <cellStyle name="Standaard 5 3" xfId="279"/>
    <cellStyle name="Standaard 5 4" xfId="280"/>
    <cellStyle name="Standaard 6" xfId="281"/>
    <cellStyle name="Standaard 6 2" xfId="282"/>
    <cellStyle name="Standaard 6 3" xfId="283"/>
    <cellStyle name="Standaard 6 4" xfId="284"/>
    <cellStyle name="Standaard 7" xfId="285"/>
    <cellStyle name="Standaard 7 2" xfId="286"/>
    <cellStyle name="Standaard 7 3" xfId="287"/>
    <cellStyle name="Standaard 7 4" xfId="288"/>
    <cellStyle name="Standaard 8" xfId="289"/>
    <cellStyle name="Standaard 8 2" xfId="290"/>
    <cellStyle name="Standaard 8 3" xfId="291"/>
    <cellStyle name="Standaard 8 4" xfId="292"/>
    <cellStyle name="Standaard 9" xfId="293"/>
    <cellStyle name="Standaard 9 2" xfId="294"/>
    <cellStyle name="Standaard 9 3" xfId="295"/>
    <cellStyle name="Standaard 9 4" xfId="296"/>
    <cellStyle name="Акцент1 2" xfId="297"/>
    <cellStyle name="Акцент1 2 2" xfId="298"/>
    <cellStyle name="Акцент1 2 3" xfId="299"/>
    <cellStyle name="Акцент1 2 4" xfId="300"/>
    <cellStyle name="Акцент1 3" xfId="301"/>
    <cellStyle name="Акцент2 2" xfId="302"/>
    <cellStyle name="Акцент2 2 2" xfId="303"/>
    <cellStyle name="Акцент2 2 3" xfId="304"/>
    <cellStyle name="Акцент2 2 4" xfId="305"/>
    <cellStyle name="Акцент2 3" xfId="306"/>
    <cellStyle name="Акцент3 2" xfId="307"/>
    <cellStyle name="Акцент3 2 2" xfId="308"/>
    <cellStyle name="Акцент3 2 3" xfId="309"/>
    <cellStyle name="Акцент3 2 4" xfId="310"/>
    <cellStyle name="Акцент3 3" xfId="311"/>
    <cellStyle name="Акцент4 2" xfId="312"/>
    <cellStyle name="Акцент4 2 2" xfId="313"/>
    <cellStyle name="Акцент4 2 3" xfId="314"/>
    <cellStyle name="Акцент4 2 4" xfId="315"/>
    <cellStyle name="Акцент4 3" xfId="316"/>
    <cellStyle name="Акцент5 2" xfId="317"/>
    <cellStyle name="Акцент5 2 2" xfId="318"/>
    <cellStyle name="Акцент5 2 3" xfId="319"/>
    <cellStyle name="Акцент5 2 4" xfId="320"/>
    <cellStyle name="Акцент5 3" xfId="321"/>
    <cellStyle name="Акцент6 2" xfId="322"/>
    <cellStyle name="Акцент6 2 2" xfId="323"/>
    <cellStyle name="Акцент6 2 3" xfId="324"/>
    <cellStyle name="Акцент6 2 4" xfId="325"/>
    <cellStyle name="Акцент6 3" xfId="326"/>
    <cellStyle name="Ввод  2" xfId="327"/>
    <cellStyle name="Ввод  2 2" xfId="328"/>
    <cellStyle name="Ввод  2 3" xfId="329"/>
    <cellStyle name="Ввод  2 4" xfId="330"/>
    <cellStyle name="Ввод  3" xfId="331"/>
    <cellStyle name="Вывод 2" xfId="332"/>
    <cellStyle name="Вывод 2 2" xfId="333"/>
    <cellStyle name="Вывод 2 3" xfId="334"/>
    <cellStyle name="Вывод 2 4" xfId="335"/>
    <cellStyle name="Вывод 3" xfId="336"/>
    <cellStyle name="Вычисление 2" xfId="337"/>
    <cellStyle name="Вычисление 2 2" xfId="338"/>
    <cellStyle name="Вычисление 2 3" xfId="339"/>
    <cellStyle name="Вычисление 2 4" xfId="340"/>
    <cellStyle name="Вычисление 3" xfId="341"/>
    <cellStyle name="Гиперссылка" xfId="3" builtinId="8"/>
    <cellStyle name="Гиперссылка 2" xfId="342"/>
    <cellStyle name="Гиперссылка 3" xfId="343"/>
    <cellStyle name="Гиперссылка 3 2" xfId="344"/>
    <cellStyle name="Денежный 2" xfId="345"/>
    <cellStyle name="Заголовок 1 2" xfId="346"/>
    <cellStyle name="Заголовок 1 3" xfId="347"/>
    <cellStyle name="Заголовок 2 2" xfId="348"/>
    <cellStyle name="Заголовок 2 3" xfId="349"/>
    <cellStyle name="Заголовок 3 2" xfId="350"/>
    <cellStyle name="Заголовок 3 3" xfId="351"/>
    <cellStyle name="Заголовок 4 2" xfId="352"/>
    <cellStyle name="Заголовок 4 3" xfId="353"/>
    <cellStyle name="Заголовок сводной таблицы" xfId="354"/>
    <cellStyle name="Итог 2" xfId="355"/>
    <cellStyle name="Итог 3" xfId="356"/>
    <cellStyle name="Категория сводной таблицы" xfId="357"/>
    <cellStyle name="Контрольная ячейка 2" xfId="358"/>
    <cellStyle name="Контрольная ячейка 2 2" xfId="359"/>
    <cellStyle name="Контрольная ячейка 2 3" xfId="360"/>
    <cellStyle name="Контрольная ячейка 2 4" xfId="361"/>
    <cellStyle name="Контрольная ячейка 3" xfId="362"/>
    <cellStyle name="Название 2" xfId="363"/>
    <cellStyle name="Название 3" xfId="364"/>
    <cellStyle name="Нейтральный 2" xfId="365"/>
    <cellStyle name="Нейтральный 2 2" xfId="366"/>
    <cellStyle name="Нейтральный 2 3" xfId="367"/>
    <cellStyle name="Нейтральный 2 4" xfId="368"/>
    <cellStyle name="Нейтральный 3" xfId="369"/>
    <cellStyle name="Обычный" xfId="0" builtinId="0"/>
    <cellStyle name="Обычный 10" xfId="370"/>
    <cellStyle name="Обычный 10 2" xfId="371"/>
    <cellStyle name="Обычный 10_10 Комплектующие" xfId="372"/>
    <cellStyle name="Обычный 11" xfId="373"/>
    <cellStyle name="Обычный 11 2" xfId="374"/>
    <cellStyle name="Обычный 11 2 2" xfId="375"/>
    <cellStyle name="Обычный 11 3" xfId="376"/>
    <cellStyle name="Обычный 11 3 2" xfId="1"/>
    <cellStyle name="Обычный 12" xfId="377"/>
    <cellStyle name="Обычный 12 2" xfId="378"/>
    <cellStyle name="Обычный 13" xfId="379"/>
    <cellStyle name="Обычный 13 2" xfId="380"/>
    <cellStyle name="Обычный 13 2 2" xfId="381"/>
    <cellStyle name="Обычный 13 3" xfId="382"/>
    <cellStyle name="Обычный 13_10 Комплектующие" xfId="383"/>
    <cellStyle name="Обычный 14" xfId="384"/>
    <cellStyle name="Обычный 14 2" xfId="385"/>
    <cellStyle name="Обычный 14 3" xfId="386"/>
    <cellStyle name="Обычный 15" xfId="387"/>
    <cellStyle name="Обычный 15 2" xfId="388"/>
    <cellStyle name="Обычный 15 2 2" xfId="389"/>
    <cellStyle name="Обычный 15 3" xfId="390"/>
    <cellStyle name="Обычный 15 4" xfId="391"/>
    <cellStyle name="Обычный 15 5" xfId="392"/>
    <cellStyle name="Обычный 15 6" xfId="393"/>
    <cellStyle name="Обычный 15_10 Комплектующие" xfId="394"/>
    <cellStyle name="Обычный 16" xfId="395"/>
    <cellStyle name="Обычный 16 2" xfId="396"/>
    <cellStyle name="Обычный 16 3" xfId="397"/>
    <cellStyle name="Обычный 16_10 Комплектующие" xfId="398"/>
    <cellStyle name="Обычный 17" xfId="399"/>
    <cellStyle name="Обычный 17 2" xfId="400"/>
    <cellStyle name="Обычный 17 3" xfId="401"/>
    <cellStyle name="Обычный 17_10 Комплектующие" xfId="402"/>
    <cellStyle name="Обычный 18" xfId="403"/>
    <cellStyle name="Обычный 18 2" xfId="404"/>
    <cellStyle name="Обычный 18 2 2" xfId="405"/>
    <cellStyle name="Обычный 18 3" xfId="406"/>
    <cellStyle name="Обычный 18 3 2" xfId="407"/>
    <cellStyle name="Обычный 18 4" xfId="408"/>
    <cellStyle name="Обычный 18 4 2" xfId="409"/>
    <cellStyle name="Обычный 18 4 2 2" xfId="410"/>
    <cellStyle name="Обычный 18 4 3" xfId="411"/>
    <cellStyle name="Обычный 18 5" xfId="412"/>
    <cellStyle name="Обычный 18 6" xfId="413"/>
    <cellStyle name="Обычный 18_10 Комплектующие" xfId="414"/>
    <cellStyle name="Обычный 19" xfId="415"/>
    <cellStyle name="Обычный 19 2" xfId="416"/>
    <cellStyle name="Обычный 19 3" xfId="417"/>
    <cellStyle name="Обычный 2" xfId="418"/>
    <cellStyle name="Обычный 2 2" xfId="419"/>
    <cellStyle name="Обычный 2 2 2" xfId="420"/>
    <cellStyle name="Обычный 2 2_10 Комплектующие" xfId="421"/>
    <cellStyle name="Обычный 2 3" xfId="422"/>
    <cellStyle name="Обычный 2 3 2" xfId="423"/>
    <cellStyle name="Обычный 2 4" xfId="424"/>
    <cellStyle name="Обычный 2_10 Комплектующие" xfId="425"/>
    <cellStyle name="Обычный 20" xfId="426"/>
    <cellStyle name="Обычный 20 2" xfId="427"/>
    <cellStyle name="Обычный 20 3" xfId="428"/>
    <cellStyle name="Обычный 20_2 Optima СПБ" xfId="429"/>
    <cellStyle name="Обычный 21" xfId="430"/>
    <cellStyle name="Обычный 22" xfId="431"/>
    <cellStyle name="Обычный 22 2" xfId="432"/>
    <cellStyle name="Обычный 22 2 2" xfId="433"/>
    <cellStyle name="Обычный 22 3" xfId="434"/>
    <cellStyle name="Обычный 23" xfId="435"/>
    <cellStyle name="Обычный 23 2" xfId="436"/>
    <cellStyle name="Обычный 24" xfId="437"/>
    <cellStyle name="Обычный 24 2" xfId="438"/>
    <cellStyle name="Обычный 25" xfId="439"/>
    <cellStyle name="Обычный 26" xfId="440"/>
    <cellStyle name="Обычный 27" xfId="441"/>
    <cellStyle name="Обычный 28" xfId="442"/>
    <cellStyle name="Обычный 29" xfId="443"/>
    <cellStyle name="Обычный 3" xfId="444"/>
    <cellStyle name="Обычный 3 2" xfId="445"/>
    <cellStyle name="Обычный 30" xfId="446"/>
    <cellStyle name="Обычный 4" xfId="447"/>
    <cellStyle name="Обычный 4 2" xfId="448"/>
    <cellStyle name="Обычный 4 3" xfId="449"/>
    <cellStyle name="Обычный 4 4" xfId="450"/>
    <cellStyle name="Обычный 4_~2131575" xfId="4"/>
    <cellStyle name="Обычный 5" xfId="451"/>
    <cellStyle name="Обычный 6" xfId="452"/>
    <cellStyle name="Обычный 6 2" xfId="453"/>
    <cellStyle name="Обычный 6 3" xfId="454"/>
    <cellStyle name="Обычный 6 4" xfId="455"/>
    <cellStyle name="Обычный 6 5" xfId="456"/>
    <cellStyle name="Обычный 7" xfId="457"/>
    <cellStyle name="Обычный 7 2" xfId="458"/>
    <cellStyle name="Обычный 7_10 Комплектующие" xfId="459"/>
    <cellStyle name="Обычный 8" xfId="460"/>
    <cellStyle name="Обычный 8 2" xfId="461"/>
    <cellStyle name="Обычный 8_10 Комплектующие" xfId="462"/>
    <cellStyle name="Обычный 9" xfId="463"/>
    <cellStyle name="Обычный 9 10" xfId="464"/>
    <cellStyle name="Обычный 9 10 2" xfId="465"/>
    <cellStyle name="Обычный 9 2" xfId="466"/>
    <cellStyle name="Обычный 9 2 2" xfId="467"/>
    <cellStyle name="Обычный 9 3" xfId="468"/>
    <cellStyle name="Обычный 9 3 2" xfId="469"/>
    <cellStyle name="Обычный 9 4" xfId="470"/>
    <cellStyle name="Обычный 9 4 2" xfId="471"/>
    <cellStyle name="Обычный 9 4 2 2" xfId="472"/>
    <cellStyle name="Обычный 9 4 3" xfId="473"/>
    <cellStyle name="Обычный 9 4_10 Комплектующие" xfId="474"/>
    <cellStyle name="Обычный 9 5" xfId="475"/>
    <cellStyle name="Обычный 9 5 2" xfId="476"/>
    <cellStyle name="Обычный 9 6" xfId="477"/>
    <cellStyle name="Обычный 9 6 2" xfId="478"/>
    <cellStyle name="Обычный 9 7" xfId="479"/>
    <cellStyle name="Обычный 9 8" xfId="480"/>
    <cellStyle name="Обычный 9 8 2" xfId="481"/>
    <cellStyle name="Обычный 9 8 2 2" xfId="482"/>
    <cellStyle name="Обычный 9 8 3" xfId="483"/>
    <cellStyle name="Обычный 9 9" xfId="484"/>
    <cellStyle name="Обычный 9_10 Комплектующие" xfId="485"/>
    <cellStyle name="Обычный_Лист1_Книга2" xfId="2"/>
    <cellStyle name="Обычный_прайс дилерский _14.06.11 3 2" xfId="5"/>
    <cellStyle name="Плохой 2" xfId="486"/>
    <cellStyle name="Плохой 2 2" xfId="487"/>
    <cellStyle name="Плохой 2 3" xfId="488"/>
    <cellStyle name="Плохой 2 4" xfId="489"/>
    <cellStyle name="Плохой 3" xfId="490"/>
    <cellStyle name="Пояснение 2" xfId="491"/>
    <cellStyle name="Пояснение 3" xfId="492"/>
    <cellStyle name="Примечание 2" xfId="493"/>
    <cellStyle name="Примечание 2 2" xfId="494"/>
    <cellStyle name="Примечание 2 3" xfId="495"/>
    <cellStyle name="Примечание 2 4" xfId="496"/>
    <cellStyle name="Примечание 3" xfId="497"/>
    <cellStyle name="Процентный 2" xfId="6"/>
    <cellStyle name="Процентный 2 2" xfId="498"/>
    <cellStyle name="Процентный 2 3" xfId="499"/>
    <cellStyle name="Процентный 2 4" xfId="500"/>
    <cellStyle name="Процентный 3" xfId="501"/>
    <cellStyle name="Процентный 3 2" xfId="502"/>
    <cellStyle name="Процентный 3 3" xfId="503"/>
    <cellStyle name="Процентный 3 4" xfId="504"/>
    <cellStyle name="Процентный 4" xfId="505"/>
    <cellStyle name="Процентный 4 2" xfId="506"/>
    <cellStyle name="Процентный 4 3" xfId="507"/>
    <cellStyle name="Процентный 5" xfId="508"/>
    <cellStyle name="Процентный 6" xfId="509"/>
    <cellStyle name="Связанная ячейка 2" xfId="510"/>
    <cellStyle name="Связанная ячейка 3" xfId="511"/>
    <cellStyle name="Стиль 1" xfId="512"/>
    <cellStyle name="Текст предупреждения 2" xfId="513"/>
    <cellStyle name="Текст предупреждения 3" xfId="514"/>
    <cellStyle name="Финансовый 2" xfId="515"/>
    <cellStyle name="Финансовый 2 2" xfId="516"/>
    <cellStyle name="Финансовый 2 3" xfId="517"/>
    <cellStyle name="Финансовый 2 4" xfId="518"/>
    <cellStyle name="Финансовый 2_2 Optima СПБ" xfId="519"/>
    <cellStyle name="Финансовый 3" xfId="520"/>
    <cellStyle name="Финансовый 3 2" xfId="521"/>
    <cellStyle name="Финансовый 3 3" xfId="522"/>
    <cellStyle name="Финансовый 4" xfId="523"/>
    <cellStyle name="Финансовый 4 2" xfId="524"/>
    <cellStyle name="Финансовый 4 2 2" xfId="525"/>
    <cellStyle name="Финансовый 4 3" xfId="526"/>
    <cellStyle name="Финансовый 4 3 2" xfId="527"/>
    <cellStyle name="Финансовый 4 3 3" xfId="528"/>
    <cellStyle name="Финансовый 4 3 3 2" xfId="529"/>
    <cellStyle name="Финансовый 4 4" xfId="530"/>
    <cellStyle name="Финансовый 4_10 Комплектующие" xfId="531"/>
    <cellStyle name="Финансовый 5" xfId="532"/>
    <cellStyle name="Хороший 2" xfId="533"/>
    <cellStyle name="Хороший 2 2" xfId="534"/>
    <cellStyle name="Хороший 2 3" xfId="535"/>
    <cellStyle name="Хороший 2 4" xfId="536"/>
    <cellStyle name="Хороший 3" xfId="53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1752600</xdr:colOff>
      <xdr:row>25</xdr:row>
      <xdr:rowOff>66675</xdr:rowOff>
    </xdr:from>
    <xdr:to>
      <xdr:col>0</xdr:col>
      <xdr:colOff>2505075</xdr:colOff>
      <xdr:row>27</xdr:row>
      <xdr:rowOff>19051</xdr:rowOff>
    </xdr:to>
    <xdr:pic>
      <xdr:nvPicPr>
        <xdr:cNvPr id="2" name="Picture 300" descr="0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" y="12325350"/>
          <a:ext cx="752475" cy="1352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10</xdr:row>
      <xdr:rowOff>95250</xdr:rowOff>
    </xdr:from>
    <xdr:to>
      <xdr:col>0</xdr:col>
      <xdr:colOff>4295775</xdr:colOff>
      <xdr:row>14</xdr:row>
      <xdr:rowOff>552450</xdr:rowOff>
    </xdr:to>
    <xdr:pic>
      <xdr:nvPicPr>
        <xdr:cNvPr id="3" name="Picture 1" descr="калитки cop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775" y="3409950"/>
          <a:ext cx="4191000" cy="3505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18</xdr:row>
      <xdr:rowOff>76200</xdr:rowOff>
    </xdr:from>
    <xdr:to>
      <xdr:col>0</xdr:col>
      <xdr:colOff>4276725</xdr:colOff>
      <xdr:row>21</xdr:row>
      <xdr:rowOff>714375</xdr:rowOff>
    </xdr:to>
    <xdr:pic>
      <xdr:nvPicPr>
        <xdr:cNvPr id="4" name="Picture 2" descr="Ворота copy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2875" y="8296275"/>
          <a:ext cx="4133850" cy="292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1647825</xdr:colOff>
      <xdr:row>56</xdr:row>
      <xdr:rowOff>104775</xdr:rowOff>
    </xdr:from>
    <xdr:to>
      <xdr:col>0</xdr:col>
      <xdr:colOff>2352675</xdr:colOff>
      <xdr:row>57</xdr:row>
      <xdr:rowOff>-1</xdr:rowOff>
    </xdr:to>
    <xdr:pic>
      <xdr:nvPicPr>
        <xdr:cNvPr id="5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47825" y="28822650"/>
          <a:ext cx="704850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1104900</xdr:colOff>
      <xdr:row>57</xdr:row>
      <xdr:rowOff>133350</xdr:rowOff>
    </xdr:from>
    <xdr:to>
      <xdr:col>0</xdr:col>
      <xdr:colOff>2752725</xdr:colOff>
      <xdr:row>57</xdr:row>
      <xdr:rowOff>828675</xdr:rowOff>
    </xdr:to>
    <xdr:pic>
      <xdr:nvPicPr>
        <xdr:cNvPr id="6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04900" y="29822775"/>
          <a:ext cx="16478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1076325</xdr:colOff>
      <xdr:row>31</xdr:row>
      <xdr:rowOff>71439</xdr:rowOff>
    </xdr:from>
    <xdr:to>
      <xdr:col>0</xdr:col>
      <xdr:colOff>3017353</xdr:colOff>
      <xdr:row>32</xdr:row>
      <xdr:rowOff>714375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76325" y="16444914"/>
          <a:ext cx="1941028" cy="1014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809625</xdr:colOff>
      <xdr:row>29</xdr:row>
      <xdr:rowOff>52389</xdr:rowOff>
    </xdr:from>
    <xdr:to>
      <xdr:col>0</xdr:col>
      <xdr:colOff>3234999</xdr:colOff>
      <xdr:row>30</xdr:row>
      <xdr:rowOff>547688</xdr:rowOff>
    </xdr:to>
    <xdr:pic>
      <xdr:nvPicPr>
        <xdr:cNvPr id="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09625" y="15216189"/>
          <a:ext cx="2425374" cy="1076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1666875</xdr:colOff>
      <xdr:row>27</xdr:row>
      <xdr:rowOff>47625</xdr:rowOff>
    </xdr:from>
    <xdr:to>
      <xdr:col>0</xdr:col>
      <xdr:colOff>2457450</xdr:colOff>
      <xdr:row>28</xdr:row>
      <xdr:rowOff>647699</xdr:rowOff>
    </xdr:to>
    <xdr:pic>
      <xdr:nvPicPr>
        <xdr:cNvPr id="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666875" y="13706475"/>
          <a:ext cx="790575" cy="1390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514350</xdr:colOff>
      <xdr:row>48</xdr:row>
      <xdr:rowOff>76199</xdr:rowOff>
    </xdr:from>
    <xdr:to>
      <xdr:col>0</xdr:col>
      <xdr:colOff>3829050</xdr:colOff>
      <xdr:row>51</xdr:row>
      <xdr:rowOff>449460</xdr:rowOff>
    </xdr:to>
    <xdr:pic>
      <xdr:nvPicPr>
        <xdr:cNvPr id="10" name="Рисунок 9" descr="Ворота панельные Grand Line Medium_00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514350" y="25250774"/>
          <a:ext cx="3314700" cy="1887736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1333500</xdr:colOff>
      <xdr:row>40</xdr:row>
      <xdr:rowOff>38100</xdr:rowOff>
    </xdr:from>
    <xdr:to>
      <xdr:col>0</xdr:col>
      <xdr:colOff>2647950</xdr:colOff>
      <xdr:row>43</xdr:row>
      <xdr:rowOff>464526</xdr:rowOff>
    </xdr:to>
    <xdr:pic>
      <xdr:nvPicPr>
        <xdr:cNvPr id="11" name="Рисунок 10" descr="07 копия - копия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333500" y="21717000"/>
          <a:ext cx="1314450" cy="1940901"/>
        </a:xfrm>
        <a:prstGeom prst="rect">
          <a:avLst/>
        </a:prstGeom>
      </xdr:spPr>
    </xdr:pic>
    <xdr:clientData/>
  </xdr:twoCellAnchor>
  <xdr:twoCellAnchor>
    <xdr:from>
      <xdr:col>3</xdr:col>
      <xdr:colOff>1828800</xdr:colOff>
      <xdr:row>0</xdr:row>
      <xdr:rowOff>0</xdr:rowOff>
    </xdr:from>
    <xdr:to>
      <xdr:col>8</xdr:col>
      <xdr:colOff>1409700</xdr:colOff>
      <xdr:row>6</xdr:row>
      <xdr:rowOff>23812</xdr:rowOff>
    </xdr:to>
    <xdr:sp macro="" textlink="">
      <xdr:nvSpPr>
        <xdr:cNvPr id="13" name="Text Box 21"/>
        <xdr:cNvSpPr txBox="1">
          <a:spLocks noChangeArrowheads="1"/>
        </xdr:cNvSpPr>
      </xdr:nvSpPr>
      <xdr:spPr bwMode="auto">
        <a:xfrm>
          <a:off x="11239500" y="0"/>
          <a:ext cx="9696450" cy="1643062"/>
        </a:xfrm>
        <a:prstGeom prst="rect">
          <a:avLst/>
        </a:prstGeom>
        <a:solidFill>
          <a:srgbClr val="FFFE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2000" b="1" i="0" u="sng" strike="noStrike">
              <a:solidFill>
                <a:srgbClr val="000000"/>
              </a:solidFill>
              <a:latin typeface="Arial Cyr"/>
            </a:rPr>
            <a:t>ООО «СК «МЕТАЛЛ ПОЛИМЕР»</a:t>
          </a:r>
          <a:endParaRPr lang="ru-RU" sz="2000" b="0" i="0" strike="noStrike">
            <a:solidFill>
              <a:srgbClr val="000000"/>
            </a:solidFill>
            <a:latin typeface="Arial Cyr"/>
          </a:endParaRPr>
        </a:p>
        <a:p>
          <a:pPr algn="ctr" rtl="1">
            <a:defRPr sz="1000"/>
          </a:pPr>
          <a:r>
            <a:rPr lang="ru-RU" sz="2000" b="0" i="0" strike="noStrike">
              <a:solidFill>
                <a:srgbClr val="000000"/>
              </a:solidFill>
              <a:latin typeface="Arial Cyr"/>
            </a:rPr>
            <a:t>Адрес : 192012, г.Санкт-Петербург, пр. Обуховской обороны д. 120, литера «Б», офис № 219</a:t>
          </a:r>
          <a:r>
            <a:rPr lang="ru-RU" sz="2000" b="0" i="0" strike="noStrike" baseline="0">
              <a:solidFill>
                <a:srgbClr val="000000"/>
              </a:solidFill>
              <a:latin typeface="Arial Cyr"/>
            </a:rPr>
            <a:t> </a:t>
          </a:r>
          <a:r>
            <a:rPr lang="ru-RU" sz="2000" b="0" i="0" strike="noStrike">
              <a:solidFill>
                <a:srgbClr val="000000"/>
              </a:solidFill>
              <a:latin typeface="Arial Cyr"/>
            </a:rPr>
            <a:t>(ст.м. «Пролетарская»)</a:t>
          </a:r>
        </a:p>
        <a:p>
          <a:pPr algn="ctr" rtl="1">
            <a:defRPr sz="1000"/>
          </a:pPr>
          <a:r>
            <a:rPr lang="ru-RU" sz="2000" b="1" i="0" strike="noStrike">
              <a:solidFill>
                <a:srgbClr val="000000"/>
              </a:solidFill>
              <a:latin typeface="Arial Cyr"/>
            </a:rPr>
            <a:t>т/ф: (812) 380-83-78</a:t>
          </a:r>
        </a:p>
        <a:p>
          <a:pPr algn="ctr" rtl="1">
            <a:defRPr sz="1000"/>
          </a:pPr>
          <a:r>
            <a:rPr lang="en-US" sz="2000" b="0" i="0" strike="noStrike">
              <a:solidFill>
                <a:srgbClr val="0000FF"/>
              </a:solidFill>
              <a:latin typeface="Arial Cyr"/>
            </a:rPr>
            <a:t>E-mail: info@metall-polimer.com        www.metall-polimer.com </a:t>
          </a:r>
          <a:endParaRPr lang="en-US" sz="2000" b="0" i="0" strike="noStrike">
            <a:solidFill>
              <a:srgbClr val="000000"/>
            </a:solidFill>
            <a:latin typeface="Arial Cyr"/>
          </a:endParaRPr>
        </a:p>
        <a:p>
          <a:pPr algn="ctr" rtl="1">
            <a:defRPr sz="1000"/>
          </a:pPr>
          <a:r>
            <a:rPr lang="ru-RU" sz="2000" b="0" i="0" strike="noStrike">
              <a:solidFill>
                <a:srgbClr val="000000"/>
              </a:solidFill>
              <a:latin typeface="Arial Cyr"/>
            </a:rPr>
            <a:t>ОКПО </a:t>
          </a:r>
          <a:r>
            <a:rPr lang="ru-RU" sz="2000" b="1" i="0" strike="noStrike">
              <a:solidFill>
                <a:srgbClr val="000000"/>
              </a:solidFill>
              <a:latin typeface="Arial Cyr"/>
            </a:rPr>
            <a:t>65995235</a:t>
          </a:r>
          <a:r>
            <a:rPr lang="ru-RU" sz="2000" b="0" i="0" strike="noStrike">
              <a:solidFill>
                <a:srgbClr val="000000"/>
              </a:solidFill>
              <a:latin typeface="Arial Cyr"/>
            </a:rPr>
            <a:t> ОГРН </a:t>
          </a:r>
          <a:r>
            <a:rPr lang="ru-RU" sz="2000" b="1" i="0" strike="noStrike">
              <a:solidFill>
                <a:srgbClr val="000000"/>
              </a:solidFill>
              <a:latin typeface="Arial Cyr"/>
            </a:rPr>
            <a:t>1107847160354</a:t>
          </a:r>
          <a:endParaRPr lang="ru-RU" sz="2000" b="0" i="0" strike="noStrike">
            <a:solidFill>
              <a:srgbClr val="000000"/>
            </a:solidFill>
            <a:latin typeface="Arial Cyr"/>
          </a:endParaRPr>
        </a:p>
        <a:p>
          <a:pPr algn="ctr" rtl="1">
            <a:defRPr sz="1000"/>
          </a:pPr>
          <a:r>
            <a:rPr lang="ru-RU" sz="2000" b="0" i="0" strike="noStrike">
              <a:solidFill>
                <a:srgbClr val="000000"/>
              </a:solidFill>
              <a:latin typeface="Arial Cyr"/>
            </a:rPr>
            <a:t>ИНН/КПП </a:t>
          </a:r>
          <a:r>
            <a:rPr lang="ru-RU" sz="2000" b="1" i="0" strike="noStrike">
              <a:solidFill>
                <a:srgbClr val="000000"/>
              </a:solidFill>
              <a:latin typeface="Arial Cyr"/>
            </a:rPr>
            <a:t>7811464599/781101001</a:t>
          </a:r>
          <a:endParaRPr lang="ru-RU" sz="2000" b="0" i="0" strike="noStrike">
            <a:solidFill>
              <a:srgbClr val="000000"/>
            </a:solidFill>
            <a:latin typeface="Arial Cyr"/>
          </a:endParaRPr>
        </a:p>
        <a:p>
          <a:pPr algn="ctr" rtl="1"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1233488</xdr:colOff>
      <xdr:row>6</xdr:row>
      <xdr:rowOff>71438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10644188" cy="1690688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5;&#1088;%20&#1083;&#1072;&#1081;&#1085;%20&#1087;&#1088;&#1072;&#1081;&#10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norddc\work$\&#1055;&#1045;&#1058;&#1045;&#1056;&#1041;&#1059;&#1056;&#1043;\&#1052;&#1072;&#1088;&#1082;&#1077;&#1090;&#1080;&#1085;&#1075;\&#1050;&#1086;&#1084;&#1084;&#1077;&#1088;&#1095;&#1077;&#1089;&#1082;&#1086;&#1077;%20&#1087;&#1088;&#1077;&#1076;&#1083;&#1086;&#1078;&#1077;&#1085;&#1080;&#1077;\&#1055;&#1088;&#1072;&#1081;&#1089;_&#1055;&#1080;&#1090;&#1077;&#1088;\&#1040;&#1082;&#1090;&#1091;&#1072;&#1083;&#1100;&#1085;&#1099;&#1081;%20&#1087;&#1088;&#1072;&#1081;&#1089;\&#1055;&#1088;&#1072;&#1081;&#1089;-&#1083;&#1080;&#1089;&#1090;%20&#1057;&#1055;&#1073;%20c%2009.04.2015\&#1052;&#1045;&#1058;&#1040;&#1051;&#1051;&#1054;&#1063;&#1045;&#1056;&#1045;&#1055;&#1048;&#1062;&#1040;\&#1052;&#1077;&#1090;&#1072;&#1083;&#1083;&#1086;&#1095;&#1077;&#1088;&#1077;&#1087;&#1080;&#1094;&#1072;2\&#1076;&#1083;&#1103;%20&#1088;&#1072;&#1089;&#1089;&#1099;&#1083;&#1082;&#1080;\&#1055;&#1088;&#1072;&#1081;&#1089;_&#1055;&#1080;&#1090;&#1077;&#1088;\&#1040;&#1088;&#1093;&#1080;&#1074;\&#1055;&#1088;&#1072;&#1081;&#1089;-&#1083;&#1080;&#1089;&#1090;%20&#1057;&#1055;&#1073;%20c%2009.04.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norddc\work$\&#1055;&#1045;&#1058;&#1045;&#1056;&#1041;&#1059;&#1056;&#1043;\&#1052;&#1072;&#1088;&#1082;&#1077;&#1090;&#1080;&#1085;&#1075;\&#1050;&#1086;&#1084;&#1084;&#1077;&#1088;&#1095;&#1077;&#1089;&#1082;&#1086;&#1077;%20&#1087;&#1088;&#1077;&#1076;&#1083;&#1086;&#1078;&#1077;&#1085;&#1080;&#1077;\&#1055;&#1088;&#1072;&#1081;&#1089;_&#1055;&#1080;&#1090;&#1077;&#1088;\&#1040;&#1082;&#1090;&#1091;&#1072;&#1083;&#1100;&#1085;&#1099;&#1081;%20&#1087;&#1088;&#1072;&#1081;&#1089;\&#1040;&#1088;&#1093;&#1080;&#1074;\&#1055;&#1088;&#1072;&#1081;&#1089;-&#1083;&#1080;&#1089;&#1090;%20&#1057;&#1055;&#1073;%20c%2009.04.2015&#1075;._&#1084;&#1086;&#1081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norddc\work$\&#1055;&#1045;&#1058;&#1045;&#1056;&#1041;&#1059;&#1056;&#1043;\&#1052;&#1072;&#1088;&#1082;&#1077;&#1090;&#1080;&#1085;&#1075;\&#1050;&#1086;&#1084;&#1084;&#1077;&#1088;&#1095;&#1077;&#1089;&#1082;&#1086;&#1077;%20&#1087;&#1088;&#1077;&#1076;&#1083;&#1086;&#1078;&#1077;&#1085;&#1080;&#1077;\&#1055;&#1088;&#1072;&#1081;&#1089;_&#1055;&#1080;&#1090;&#1077;&#1088;\&#1040;&#1082;&#1090;&#1091;&#1072;&#1083;&#1100;&#1085;&#1099;&#1081;%20&#1087;&#1088;&#1072;&#1081;&#1089;\&#1055;&#1088;&#1072;&#1081;&#1089;-&#1083;&#1080;&#1089;&#1090;%20&#1057;&#1055;&#1073;%20c%2009.04.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главление"/>
      <sheetName val="Ликвидация и Акции "/>
      <sheetName val="1 Grand Line"/>
      <sheetName val="2 Optima"/>
      <sheetName val="3 Комп. черепица GL"/>
      <sheetName val="4 Комп. черепица Decra"/>
      <sheetName val="5 Комп. черепица Luxard"/>
      <sheetName val="6 Мягкая кровля"/>
      <sheetName val="7 Доборные элементы"/>
      <sheetName val="8 Доборные элементы фасад"/>
      <sheetName val="9 Дымники и Флюгеры"/>
      <sheetName val="10 Упаковка"/>
      <sheetName val="11 Оборудование GL"/>
      <sheetName val="12 Инструмент GL 1"/>
      <sheetName val="13 Инструмент GL 2"/>
      <sheetName val="14 Комплектующие"/>
      <sheetName val="15 Гидро-пароизоляция"/>
      <sheetName val="16 ЭБК GL"/>
      <sheetName val="17 ЭБК Optima"/>
      <sheetName val="18 Водосточные системы GL"/>
      <sheetName val="19 Водосточная система Optima"/>
      <sheetName val="20 Виниловый сайдинг GL AMERIKA"/>
      <sheetName val="21 Mid-America"/>
      <sheetName val="22 Виниловый водосток Rohrfit"/>
      <sheetName val="23 Wandstein"/>
      <sheetName val="24 Панельные ограждения GL"/>
      <sheetName val="25 Эл-ты панельных ограждений"/>
      <sheetName val="26 Модульные ограждения GL"/>
      <sheetName val="27 Врем.огр.+Рулон+Штакет+Трубы"/>
      <sheetName val="28 Откатные ворота"/>
      <sheetName val="29 Распашные ворота и калитки"/>
      <sheetName val="30 Locinox"/>
      <sheetName val="31 Fakro"/>
      <sheetName val="32 VELUX"/>
      <sheetName val="33 Вентиляция Krovent"/>
      <sheetName val="34 Вентиляция Vilpe"/>
      <sheetName val="35 Фиброцементный сайдинг"/>
      <sheetName val="36 Теплицы+Террас.доска"/>
      <sheetName val="37 Рекламные стенды G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 Grand Line"/>
      <sheetName val="2 Optima"/>
      <sheetName val="3 Черепица Decra"/>
      <sheetName val="4 Доборные элементы"/>
      <sheetName val="5 Доборные элементы фасад"/>
      <sheetName val="6 Упаковка"/>
      <sheetName val="7 Оборудование GL "/>
      <sheetName val="8 Инструмент GL 1"/>
      <sheetName val="9 Инструмент GL 2"/>
      <sheetName val="10 Комплектующие"/>
      <sheetName val="11 ЭБК GL"/>
      <sheetName val="12 ЭБК Optima"/>
      <sheetName val="13 Водосточные системы GL"/>
      <sheetName val="14 Водосточная система Optima"/>
      <sheetName val="15 Виниловый сайдинг GL AME "/>
      <sheetName val="16 Mid-America"/>
      <sheetName val="17 Виниловый водосток Rohrfit"/>
      <sheetName val="18 Панельные ограждения GL"/>
      <sheetName val="19 Эл-ты панельных огражден"/>
      <sheetName val="20 Модульные ограждения GL"/>
      <sheetName val="21 Времен+Рулон+Штакетник ограж"/>
      <sheetName val="22 Откатные ворота"/>
      <sheetName val="23 Распашные ворота и калит"/>
      <sheetName val="24 Рекламные стенды GL"/>
      <sheetName val="25 Locinox"/>
      <sheetName val="26 Fakro"/>
      <sheetName val="27 VELUX"/>
      <sheetName val="28 Вентиляция Krovent"/>
      <sheetName val="29 Вентиляция Vilpe"/>
      <sheetName val="30 Wandstein"/>
      <sheetName val="31 Водосток HUNTER"/>
      <sheetName val="32 ЦПВС и профиля для гипсо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 Grand Line"/>
      <sheetName val="2 Optima"/>
      <sheetName val="3 Черепица Decra"/>
      <sheetName val="4 Доборные элементы"/>
      <sheetName val="5 Доборные элементы фасад"/>
      <sheetName val="6 Упаковка"/>
      <sheetName val="7 Оборудование GL "/>
      <sheetName val="8 Инструмент GL 1"/>
      <sheetName val="9 Инструмент GL 2"/>
      <sheetName val="10 Комплектующие"/>
      <sheetName val="11 ЭБК GL"/>
      <sheetName val="12 ЭБК Optima"/>
      <sheetName val="13 Водосточные системы GL"/>
      <sheetName val="14 Водосточная система Optima"/>
      <sheetName val="15 Виниловый сайдинг GL AME "/>
      <sheetName val="16 Mid-America"/>
      <sheetName val="17 Виниловый водосток Rohrfit"/>
      <sheetName val="18 Панельные ограждения GL"/>
      <sheetName val="19 Эл-ты панельных огражден"/>
      <sheetName val="20 Модульные ограждения GL"/>
      <sheetName val="21 Времен+Рулон+Штакетник ограж"/>
      <sheetName val="22 Откатные ворота"/>
      <sheetName val="23 Распашные ворота и калит"/>
      <sheetName val="24 Рекламные стенды GL"/>
      <sheetName val="25 Locinox"/>
      <sheetName val="26 Fakro"/>
      <sheetName val="27 VELUX"/>
      <sheetName val="28 Вентиляция Krovent"/>
      <sheetName val="29 Вентиляция Vilpe"/>
      <sheetName val="30 Wandstein"/>
      <sheetName val="31 Водосток HUNTER"/>
      <sheetName val="32 ЦПВС и профиля для гипсо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Оглавление"/>
      <sheetName val="1 Grand Line"/>
      <sheetName val="2 Optima"/>
      <sheetName val="3 Черепица Decra"/>
      <sheetName val="4 Доборные элементы"/>
      <sheetName val="5 Доборные элементы фасад"/>
      <sheetName val="6 Упаковка"/>
      <sheetName val="7 Оборудование GL "/>
      <sheetName val="8 Инструмент GL 1"/>
      <sheetName val="9 Инструмент GL 2"/>
      <sheetName val="10 Комплектующие"/>
      <sheetName val="11 Проходки Master Flesh"/>
      <sheetName val="12 ЭБК GL"/>
      <sheetName val="13 ЭБК Optima"/>
      <sheetName val="14 Водосточные системы GL"/>
      <sheetName val="15 Водосточная система Optima"/>
      <sheetName val="16 Виниловый сайдинг GL AME "/>
      <sheetName val="17 Mid-America"/>
      <sheetName val="18 Виниловый водосток Rohrfit"/>
      <sheetName val="19 Панельные ограждения GL"/>
      <sheetName val="20 Эл-ты панельных ограждений"/>
      <sheetName val="21 Модульные ограждения GL"/>
      <sheetName val="22 Времен.огр.+Рулон+Штакетник"/>
      <sheetName val="23 Откатные ворота"/>
      <sheetName val="24 Распашные ворота и калит"/>
      <sheetName val="25 Рекламные стенды GL"/>
      <sheetName val="26 Locinox"/>
      <sheetName val="27 Fakro"/>
      <sheetName val="28 VELUX"/>
      <sheetName val="29 Вентиляция Krovent"/>
      <sheetName val="30 Вентиляция Vilpe"/>
      <sheetName val="31 Wandstein"/>
      <sheetName val="32 Водосток HUNTER"/>
      <sheetName val="33 ЦПВС и профиля для гипсо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8"/>
  <sheetViews>
    <sheetView tabSelected="1" zoomScale="50" zoomScaleNormal="50" zoomScaleSheetLayoutView="40" workbookViewId="0">
      <selection sqref="A1:I6"/>
    </sheetView>
  </sheetViews>
  <sheetFormatPr defaultRowHeight="18"/>
  <cols>
    <col min="1" max="1" width="65.7109375" style="7" customWidth="1"/>
    <col min="2" max="3" width="37.7109375" style="7" customWidth="1"/>
    <col min="4" max="4" width="34" style="7" customWidth="1"/>
    <col min="5" max="5" width="59.28515625" style="7" customWidth="1"/>
    <col min="6" max="8" width="19.28515625" style="7" customWidth="1"/>
    <col min="9" max="9" width="21.42578125" style="7" customWidth="1"/>
    <col min="10" max="16384" width="9.140625" style="2"/>
  </cols>
  <sheetData>
    <row r="1" spans="1:14" ht="18" customHeight="1">
      <c r="A1" s="1"/>
      <c r="B1" s="1"/>
      <c r="C1" s="1"/>
      <c r="D1" s="1"/>
      <c r="E1" s="1"/>
      <c r="F1" s="1"/>
      <c r="G1" s="1"/>
      <c r="H1" s="1"/>
      <c r="I1" s="1"/>
    </row>
    <row r="2" spans="1:14" ht="16.5" customHeight="1">
      <c r="A2" s="1"/>
      <c r="B2" s="1"/>
      <c r="C2" s="1"/>
      <c r="D2" s="1"/>
      <c r="E2" s="1"/>
      <c r="F2" s="1"/>
      <c r="G2" s="1"/>
      <c r="H2" s="1"/>
      <c r="I2" s="1"/>
    </row>
    <row r="3" spans="1:14" ht="18" customHeight="1">
      <c r="A3" s="1"/>
      <c r="B3" s="1"/>
      <c r="C3" s="1"/>
      <c r="D3" s="1"/>
      <c r="E3" s="1"/>
      <c r="F3" s="1"/>
      <c r="G3" s="1"/>
      <c r="H3" s="1"/>
      <c r="I3" s="1"/>
    </row>
    <row r="4" spans="1:14" ht="18" customHeight="1">
      <c r="A4" s="1"/>
      <c r="B4" s="1"/>
      <c r="C4" s="1"/>
      <c r="D4" s="1"/>
      <c r="E4" s="1"/>
      <c r="F4" s="1"/>
      <c r="G4" s="1"/>
      <c r="H4" s="1"/>
      <c r="I4" s="1"/>
    </row>
    <row r="5" spans="1:14" ht="18" customHeight="1">
      <c r="A5" s="1"/>
      <c r="B5" s="1"/>
      <c r="C5" s="1"/>
      <c r="D5" s="1"/>
      <c r="E5" s="1"/>
      <c r="F5" s="1"/>
      <c r="G5" s="1"/>
      <c r="H5" s="1"/>
      <c r="I5" s="1"/>
    </row>
    <row r="6" spans="1:14" ht="39" customHeight="1" thickBot="1">
      <c r="A6" s="3"/>
      <c r="B6" s="3"/>
      <c r="C6" s="3"/>
      <c r="D6" s="3"/>
      <c r="E6" s="3"/>
      <c r="F6" s="3"/>
      <c r="G6" s="3"/>
      <c r="H6" s="3"/>
      <c r="I6" s="3"/>
    </row>
    <row r="7" spans="1:14" ht="42" customHeight="1">
      <c r="A7" s="4" t="s">
        <v>0</v>
      </c>
      <c r="B7" s="4"/>
      <c r="C7" s="4"/>
      <c r="D7" s="4"/>
      <c r="E7" s="4"/>
      <c r="F7" s="4"/>
      <c r="G7" s="4"/>
      <c r="H7" s="4"/>
      <c r="I7" s="4"/>
    </row>
    <row r="8" spans="1:14" ht="27" customHeight="1">
      <c r="A8" s="5"/>
      <c r="B8" s="5"/>
      <c r="C8" s="6"/>
      <c r="F8" s="8" t="s">
        <v>1</v>
      </c>
    </row>
    <row r="9" spans="1:14" ht="30" customHeight="1">
      <c r="A9" s="9" t="s">
        <v>2</v>
      </c>
      <c r="B9" s="10" t="s">
        <v>3</v>
      </c>
      <c r="C9" s="10" t="s">
        <v>4</v>
      </c>
      <c r="D9" s="9" t="s">
        <v>5</v>
      </c>
      <c r="E9" s="9" t="s">
        <v>6</v>
      </c>
      <c r="F9" s="11" t="s">
        <v>7</v>
      </c>
      <c r="G9" s="12"/>
      <c r="H9" s="12"/>
      <c r="I9" s="13"/>
    </row>
    <row r="10" spans="1:14" ht="34.5" customHeight="1">
      <c r="A10" s="14"/>
      <c r="B10" s="15"/>
      <c r="C10" s="15"/>
      <c r="D10" s="14"/>
      <c r="E10" s="14"/>
      <c r="F10" s="11">
        <v>1</v>
      </c>
      <c r="G10" s="12"/>
      <c r="H10" s="12"/>
      <c r="I10" s="13"/>
    </row>
    <row r="11" spans="1:14" ht="60" customHeight="1">
      <c r="A11" s="16"/>
      <c r="B11" s="17" t="s">
        <v>8</v>
      </c>
      <c r="C11" s="18" t="s">
        <v>9</v>
      </c>
      <c r="D11" s="19">
        <v>1.03</v>
      </c>
      <c r="E11" s="19" t="s">
        <v>10</v>
      </c>
      <c r="F11" s="20">
        <v>12719</v>
      </c>
      <c r="G11" s="21"/>
      <c r="H11" s="21"/>
      <c r="I11" s="22"/>
      <c r="J11" s="23"/>
      <c r="K11" s="23"/>
      <c r="L11" s="23"/>
      <c r="M11" s="23"/>
      <c r="N11" s="23"/>
    </row>
    <row r="12" spans="1:14" ht="60" customHeight="1">
      <c r="A12" s="24"/>
      <c r="B12" s="25"/>
      <c r="C12" s="26"/>
      <c r="D12" s="27">
        <v>1.53</v>
      </c>
      <c r="E12" s="27" t="s">
        <v>10</v>
      </c>
      <c r="F12" s="28">
        <v>14214</v>
      </c>
      <c r="G12" s="29"/>
      <c r="H12" s="29"/>
      <c r="I12" s="30"/>
      <c r="J12" s="23"/>
      <c r="K12" s="23"/>
      <c r="L12" s="23"/>
      <c r="M12" s="23"/>
      <c r="N12" s="23"/>
    </row>
    <row r="13" spans="1:14" ht="60" customHeight="1">
      <c r="A13" s="24"/>
      <c r="B13" s="25"/>
      <c r="C13" s="26"/>
      <c r="D13" s="31">
        <v>1.73</v>
      </c>
      <c r="E13" s="31" t="s">
        <v>10</v>
      </c>
      <c r="F13" s="28">
        <v>16273</v>
      </c>
      <c r="G13" s="29"/>
      <c r="H13" s="29"/>
      <c r="I13" s="30"/>
      <c r="J13" s="23"/>
      <c r="K13" s="23"/>
      <c r="L13" s="23"/>
      <c r="M13" s="23"/>
      <c r="N13" s="23"/>
    </row>
    <row r="14" spans="1:14" ht="60" customHeight="1">
      <c r="A14" s="24"/>
      <c r="B14" s="25"/>
      <c r="C14" s="26"/>
      <c r="D14" s="31">
        <v>2.0299999999999998</v>
      </c>
      <c r="E14" s="31" t="s">
        <v>11</v>
      </c>
      <c r="F14" s="28">
        <v>18975</v>
      </c>
      <c r="G14" s="29"/>
      <c r="H14" s="29"/>
      <c r="I14" s="30"/>
      <c r="J14" s="23"/>
      <c r="K14" s="23"/>
      <c r="L14" s="23"/>
      <c r="M14" s="23"/>
      <c r="N14" s="23"/>
    </row>
    <row r="15" spans="1:14" ht="60" customHeight="1">
      <c r="A15" s="32"/>
      <c r="B15" s="33"/>
      <c r="C15" s="34"/>
      <c r="D15" s="35">
        <v>2.4300000000000002</v>
      </c>
      <c r="E15" s="35" t="s">
        <v>10</v>
      </c>
      <c r="F15" s="36">
        <v>21678</v>
      </c>
      <c r="G15" s="37"/>
      <c r="H15" s="37"/>
      <c r="I15" s="38"/>
      <c r="J15" s="23"/>
      <c r="K15" s="23"/>
      <c r="L15" s="23"/>
      <c r="M15" s="23"/>
      <c r="N15" s="23"/>
    </row>
    <row r="16" spans="1:14" ht="26.25" customHeight="1">
      <c r="A16" s="39"/>
      <c r="B16" s="40"/>
      <c r="C16" s="41"/>
      <c r="D16" s="40"/>
      <c r="E16" s="40"/>
      <c r="F16" s="40"/>
      <c r="G16" s="40"/>
      <c r="H16" s="40"/>
      <c r="I16" s="40"/>
      <c r="J16" s="23"/>
      <c r="K16" s="23"/>
      <c r="L16" s="23"/>
      <c r="M16" s="23"/>
      <c r="N16" s="23"/>
    </row>
    <row r="17" spans="1:14" ht="30">
      <c r="A17" s="9" t="s">
        <v>2</v>
      </c>
      <c r="B17" s="10" t="s">
        <v>3</v>
      </c>
      <c r="C17" s="10" t="s">
        <v>4</v>
      </c>
      <c r="D17" s="9" t="s">
        <v>5</v>
      </c>
      <c r="E17" s="9" t="s">
        <v>6</v>
      </c>
      <c r="F17" s="11" t="s">
        <v>7</v>
      </c>
      <c r="G17" s="12"/>
      <c r="H17" s="12"/>
      <c r="I17" s="13"/>
      <c r="J17" s="23"/>
      <c r="K17" s="23"/>
      <c r="L17" s="23"/>
      <c r="M17" s="23"/>
      <c r="N17" s="23"/>
    </row>
    <row r="18" spans="1:14" ht="30">
      <c r="A18" s="14"/>
      <c r="B18" s="15"/>
      <c r="C18" s="15"/>
      <c r="D18" s="14"/>
      <c r="E18" s="14"/>
      <c r="F18" s="11">
        <v>3</v>
      </c>
      <c r="G18" s="12"/>
      <c r="H18" s="12"/>
      <c r="I18" s="13"/>
      <c r="J18" s="23"/>
      <c r="K18" s="23"/>
      <c r="L18" s="23"/>
      <c r="M18" s="23"/>
      <c r="N18" s="23"/>
    </row>
    <row r="19" spans="1:14" ht="60" customHeight="1">
      <c r="A19" s="42"/>
      <c r="B19" s="17" t="s">
        <v>12</v>
      </c>
      <c r="C19" s="18" t="s">
        <v>9</v>
      </c>
      <c r="D19" s="43">
        <v>1.53</v>
      </c>
      <c r="E19" s="43" t="s">
        <v>10</v>
      </c>
      <c r="F19" s="44">
        <f>ROUND(30475*(1-$G$69),2)</f>
        <v>30475</v>
      </c>
      <c r="G19" s="45"/>
      <c r="H19" s="45"/>
      <c r="I19" s="46"/>
      <c r="J19" s="23"/>
      <c r="K19" s="23"/>
      <c r="L19" s="23"/>
      <c r="M19" s="23"/>
      <c r="N19" s="23"/>
    </row>
    <row r="20" spans="1:14" ht="60" customHeight="1">
      <c r="A20" s="47"/>
      <c r="B20" s="25"/>
      <c r="C20" s="26"/>
      <c r="D20" s="31">
        <v>1.73</v>
      </c>
      <c r="E20" s="31" t="s">
        <v>10</v>
      </c>
      <c r="F20" s="44">
        <f>ROUND(35075*(1-$G$69),2)</f>
        <v>35075</v>
      </c>
      <c r="G20" s="45"/>
      <c r="H20" s="45"/>
      <c r="I20" s="46"/>
      <c r="J20" s="23"/>
      <c r="K20" s="23"/>
      <c r="L20" s="23"/>
      <c r="M20" s="23"/>
      <c r="N20" s="23"/>
    </row>
    <row r="21" spans="1:14" ht="60" customHeight="1">
      <c r="A21" s="47"/>
      <c r="B21" s="25"/>
      <c r="C21" s="26"/>
      <c r="D21" s="31">
        <v>2.0299999999999998</v>
      </c>
      <c r="E21" s="31" t="s">
        <v>11</v>
      </c>
      <c r="F21" s="44">
        <f>ROUND(39100*(1-$G$69),2)</f>
        <v>39100</v>
      </c>
      <c r="G21" s="45"/>
      <c r="H21" s="45"/>
      <c r="I21" s="46"/>
      <c r="J21" s="23"/>
      <c r="K21" s="23"/>
      <c r="L21" s="23"/>
      <c r="M21" s="23"/>
      <c r="N21" s="23"/>
    </row>
    <row r="22" spans="1:14" ht="60" customHeight="1">
      <c r="A22" s="48"/>
      <c r="B22" s="33"/>
      <c r="C22" s="34"/>
      <c r="D22" s="35">
        <v>2.4300000000000002</v>
      </c>
      <c r="E22" s="35" t="s">
        <v>10</v>
      </c>
      <c r="F22" s="44" t="s">
        <v>13</v>
      </c>
      <c r="G22" s="45"/>
      <c r="H22" s="45"/>
      <c r="I22" s="46"/>
      <c r="J22" s="23"/>
      <c r="K22" s="23"/>
      <c r="L22" s="23"/>
      <c r="M22" s="23"/>
      <c r="N22" s="23"/>
    </row>
    <row r="23" spans="1:14">
      <c r="A23" s="49"/>
      <c r="B23" s="49"/>
      <c r="C23" s="49"/>
      <c r="D23" s="49"/>
      <c r="E23" s="49"/>
      <c r="F23" s="49"/>
      <c r="G23" s="49"/>
      <c r="H23" s="49"/>
      <c r="I23" s="49"/>
      <c r="J23" s="23"/>
      <c r="K23" s="23"/>
      <c r="L23" s="23"/>
      <c r="M23" s="23"/>
      <c r="N23" s="23"/>
    </row>
    <row r="24" spans="1:14" ht="30" customHeight="1">
      <c r="A24" s="9" t="s">
        <v>2</v>
      </c>
      <c r="B24" s="50" t="s">
        <v>3</v>
      </c>
      <c r="C24" s="51"/>
      <c r="D24" s="10" t="s">
        <v>14</v>
      </c>
      <c r="E24" s="9" t="s">
        <v>6</v>
      </c>
      <c r="F24" s="52" t="s">
        <v>15</v>
      </c>
      <c r="G24" s="53"/>
      <c r="H24" s="53"/>
      <c r="I24" s="54"/>
      <c r="J24" s="23"/>
      <c r="K24" s="23"/>
      <c r="L24" s="23"/>
      <c r="M24" s="23"/>
      <c r="N24" s="23"/>
    </row>
    <row r="25" spans="1:14" ht="30" customHeight="1">
      <c r="A25" s="14"/>
      <c r="B25" s="55"/>
      <c r="C25" s="56"/>
      <c r="D25" s="15"/>
      <c r="E25" s="14"/>
      <c r="F25" s="57"/>
      <c r="G25" s="58"/>
      <c r="H25" s="58"/>
      <c r="I25" s="59"/>
      <c r="J25" s="23"/>
      <c r="K25" s="23"/>
      <c r="L25" s="23"/>
      <c r="M25" s="23"/>
      <c r="N25" s="23"/>
    </row>
    <row r="26" spans="1:14" s="68" customFormat="1" ht="57.75" customHeight="1">
      <c r="A26" s="60"/>
      <c r="B26" s="61" t="s">
        <v>16</v>
      </c>
      <c r="C26" s="62"/>
      <c r="D26" s="63" t="s">
        <v>17</v>
      </c>
      <c r="E26" s="64" t="s">
        <v>18</v>
      </c>
      <c r="F26" s="65">
        <f>ROUND(18078*(1-$G$67),2)</f>
        <v>18078</v>
      </c>
      <c r="G26" s="66"/>
      <c r="H26" s="66"/>
      <c r="I26" s="67"/>
      <c r="J26" s="23"/>
      <c r="K26" s="23"/>
      <c r="L26" s="23"/>
      <c r="M26" s="23"/>
      <c r="N26" s="23"/>
    </row>
    <row r="27" spans="1:14" s="68" customFormat="1" ht="52.5" customHeight="1">
      <c r="A27" s="60"/>
      <c r="B27" s="69"/>
      <c r="C27" s="70"/>
      <c r="D27" s="63" t="s">
        <v>19</v>
      </c>
      <c r="E27" s="71"/>
      <c r="F27" s="65">
        <f>ROUND(20240*(1-$G$67),2)</f>
        <v>20240</v>
      </c>
      <c r="G27" s="66"/>
      <c r="H27" s="66"/>
      <c r="I27" s="67"/>
      <c r="J27" s="23"/>
      <c r="K27" s="23"/>
      <c r="L27" s="23"/>
      <c r="M27" s="23"/>
      <c r="N27" s="23"/>
    </row>
    <row r="28" spans="1:14" s="68" customFormat="1" ht="62.25" customHeight="1">
      <c r="A28" s="72"/>
      <c r="B28" s="61" t="s">
        <v>20</v>
      </c>
      <c r="C28" s="62"/>
      <c r="D28" s="64" t="s">
        <v>21</v>
      </c>
      <c r="E28" s="64" t="s">
        <v>18</v>
      </c>
      <c r="F28" s="20">
        <f>ROUND(20815*(1-$G$67),2)</f>
        <v>20815</v>
      </c>
      <c r="G28" s="21"/>
      <c r="H28" s="21"/>
      <c r="I28" s="22"/>
      <c r="J28" s="23"/>
      <c r="K28" s="23"/>
      <c r="L28" s="23"/>
      <c r="M28" s="23"/>
      <c r="N28" s="23"/>
    </row>
    <row r="29" spans="1:14" s="68" customFormat="1" ht="56.25" customHeight="1">
      <c r="A29" s="73"/>
      <c r="B29" s="69"/>
      <c r="C29" s="70"/>
      <c r="D29" s="71"/>
      <c r="E29" s="71"/>
      <c r="F29" s="74"/>
      <c r="G29" s="75"/>
      <c r="H29" s="75"/>
      <c r="I29" s="76"/>
      <c r="J29" s="23"/>
      <c r="K29" s="23"/>
      <c r="L29" s="23"/>
      <c r="M29" s="23"/>
      <c r="N29" s="23"/>
    </row>
    <row r="30" spans="1:14" s="68" customFormat="1" ht="45.75" customHeight="1">
      <c r="A30" s="60"/>
      <c r="B30" s="61" t="s">
        <v>22</v>
      </c>
      <c r="C30" s="62"/>
      <c r="D30" s="63" t="s">
        <v>23</v>
      </c>
      <c r="E30" s="64" t="s">
        <v>18</v>
      </c>
      <c r="F30" s="65">
        <f>ROUND(37145*(1-$G$67),2)</f>
        <v>37145</v>
      </c>
      <c r="G30" s="66"/>
      <c r="H30" s="66"/>
      <c r="I30" s="67"/>
      <c r="J30" s="23"/>
      <c r="K30" s="23"/>
      <c r="L30" s="23"/>
      <c r="M30" s="23"/>
      <c r="N30" s="23"/>
    </row>
    <row r="31" spans="1:14" s="68" customFormat="1" ht="49.5" customHeight="1">
      <c r="A31" s="60"/>
      <c r="B31" s="69"/>
      <c r="C31" s="70"/>
      <c r="D31" s="63" t="s">
        <v>24</v>
      </c>
      <c r="E31" s="71"/>
      <c r="F31" s="65">
        <f>ROUND(43804*(1-$G$67),2)</f>
        <v>43804</v>
      </c>
      <c r="G31" s="66"/>
      <c r="H31" s="66"/>
      <c r="I31" s="67"/>
      <c r="J31" s="23"/>
      <c r="K31" s="23"/>
      <c r="L31" s="23"/>
      <c r="M31" s="23"/>
      <c r="N31" s="23"/>
    </row>
    <row r="32" spans="1:14" s="68" customFormat="1" ht="29.25" customHeight="1">
      <c r="A32" s="72"/>
      <c r="B32" s="61" t="s">
        <v>25</v>
      </c>
      <c r="C32" s="62"/>
      <c r="D32" s="64" t="s">
        <v>24</v>
      </c>
      <c r="E32" s="64" t="s">
        <v>26</v>
      </c>
      <c r="F32" s="20">
        <f>ROUND(46863*(1-$G$67),2)</f>
        <v>46863</v>
      </c>
      <c r="G32" s="21"/>
      <c r="H32" s="21"/>
      <c r="I32" s="22"/>
      <c r="J32" s="23"/>
      <c r="K32" s="23"/>
      <c r="L32" s="23"/>
      <c r="M32" s="23"/>
      <c r="N32" s="23"/>
    </row>
    <row r="33" spans="1:14" s="68" customFormat="1" ht="59.25" customHeight="1">
      <c r="A33" s="73"/>
      <c r="B33" s="69"/>
      <c r="C33" s="70"/>
      <c r="D33" s="71"/>
      <c r="E33" s="71"/>
      <c r="F33" s="74"/>
      <c r="G33" s="75"/>
      <c r="H33" s="75"/>
      <c r="I33" s="76"/>
      <c r="J33" s="23"/>
      <c r="K33" s="23"/>
      <c r="L33" s="23"/>
      <c r="M33" s="23"/>
      <c r="N33" s="23"/>
    </row>
    <row r="34" spans="1:14" s="68" customFormat="1" ht="25.5" customHeight="1">
      <c r="A34" s="77"/>
      <c r="B34" s="41"/>
      <c r="C34" s="41"/>
      <c r="D34" s="78"/>
      <c r="E34" s="78"/>
      <c r="F34" s="79"/>
      <c r="G34" s="79"/>
      <c r="H34" s="79"/>
      <c r="I34" s="79"/>
      <c r="J34" s="23"/>
      <c r="K34" s="23"/>
      <c r="L34" s="23"/>
      <c r="M34" s="23"/>
      <c r="N34" s="23"/>
    </row>
    <row r="35" spans="1:14" s="68" customFormat="1" ht="70.5" customHeight="1">
      <c r="A35" s="80" t="s">
        <v>27</v>
      </c>
      <c r="B35" s="81" t="s">
        <v>28</v>
      </c>
      <c r="C35" s="81"/>
      <c r="D35" s="81"/>
      <c r="E35" s="81"/>
      <c r="F35" s="81"/>
      <c r="G35" s="81"/>
      <c r="H35" s="81"/>
      <c r="I35" s="81"/>
      <c r="J35" s="23"/>
      <c r="K35" s="23"/>
      <c r="L35" s="23"/>
      <c r="M35" s="23"/>
      <c r="N35" s="23"/>
    </row>
    <row r="36" spans="1:14" s="68" customFormat="1" ht="114" customHeight="1">
      <c r="A36" s="80"/>
      <c r="B36" s="81"/>
      <c r="C36" s="81"/>
      <c r="D36" s="81"/>
      <c r="E36" s="81"/>
      <c r="F36" s="81"/>
      <c r="G36" s="81"/>
      <c r="H36" s="81"/>
      <c r="I36" s="81"/>
      <c r="J36" s="23"/>
      <c r="K36" s="23"/>
      <c r="L36" s="23"/>
      <c r="M36" s="23"/>
      <c r="N36" s="23"/>
    </row>
    <row r="37" spans="1:14" s="68" customFormat="1" ht="29.25" customHeight="1">
      <c r="A37" s="77"/>
      <c r="B37" s="41"/>
      <c r="C37" s="41"/>
      <c r="D37" s="78"/>
      <c r="E37" s="78"/>
      <c r="F37" s="79"/>
      <c r="G37" s="79"/>
      <c r="H37" s="79"/>
      <c r="I37" s="79"/>
      <c r="J37" s="23"/>
      <c r="K37" s="23"/>
      <c r="L37" s="23"/>
      <c r="M37" s="23"/>
      <c r="N37" s="23"/>
    </row>
    <row r="38" spans="1:14" ht="30" customHeight="1">
      <c r="A38" s="9" t="s">
        <v>2</v>
      </c>
      <c r="B38" s="10" t="s">
        <v>3</v>
      </c>
      <c r="C38" s="10" t="s">
        <v>4</v>
      </c>
      <c r="D38" s="9" t="s">
        <v>5</v>
      </c>
      <c r="E38" s="9" t="s">
        <v>6</v>
      </c>
      <c r="F38" s="82" t="s">
        <v>7</v>
      </c>
      <c r="G38" s="82"/>
      <c r="H38" s="82"/>
      <c r="I38" s="82"/>
      <c r="J38" s="23"/>
      <c r="K38" s="23"/>
      <c r="L38" s="23"/>
      <c r="M38" s="23"/>
      <c r="N38" s="23"/>
    </row>
    <row r="39" spans="1:14" ht="30" customHeight="1">
      <c r="A39" s="83"/>
      <c r="B39" s="84"/>
      <c r="C39" s="84"/>
      <c r="D39" s="83"/>
      <c r="E39" s="83"/>
      <c r="F39" s="82">
        <v>1</v>
      </c>
      <c r="G39" s="82"/>
      <c r="H39" s="82"/>
      <c r="I39" s="82"/>
      <c r="J39" s="23"/>
      <c r="K39" s="23"/>
      <c r="L39" s="23"/>
      <c r="M39" s="23"/>
      <c r="N39" s="23"/>
    </row>
    <row r="40" spans="1:14" ht="30" customHeight="1">
      <c r="A40" s="14"/>
      <c r="B40" s="15"/>
      <c r="C40" s="15"/>
      <c r="D40" s="14"/>
      <c r="E40" s="14"/>
      <c r="F40" s="82" t="s">
        <v>29</v>
      </c>
      <c r="G40" s="82"/>
      <c r="H40" s="82"/>
      <c r="I40" s="82"/>
      <c r="J40" s="23"/>
      <c r="K40" s="23"/>
      <c r="L40" s="23"/>
      <c r="M40" s="23"/>
      <c r="N40" s="23"/>
    </row>
    <row r="41" spans="1:14" ht="39.75" customHeight="1">
      <c r="A41" s="16"/>
      <c r="B41" s="17" t="s">
        <v>30</v>
      </c>
      <c r="C41" s="85" t="s">
        <v>31</v>
      </c>
      <c r="D41" s="19">
        <v>1.03</v>
      </c>
      <c r="E41" s="19" t="s">
        <v>10</v>
      </c>
      <c r="F41" s="86">
        <f>ROUND(8495*(1-$G$67),2)</f>
        <v>8495</v>
      </c>
      <c r="G41" s="87"/>
      <c r="H41" s="87"/>
      <c r="I41" s="88"/>
      <c r="J41" s="23"/>
      <c r="K41" s="23"/>
      <c r="L41" s="23"/>
      <c r="M41" s="23"/>
      <c r="N41" s="23"/>
    </row>
    <row r="42" spans="1:14" ht="39.75" customHeight="1">
      <c r="A42" s="24"/>
      <c r="B42" s="25"/>
      <c r="C42" s="85"/>
      <c r="D42" s="27">
        <v>1.53</v>
      </c>
      <c r="E42" s="31" t="s">
        <v>10</v>
      </c>
      <c r="F42" s="89">
        <f>ROUND(9755*(1-$G$67),2)</f>
        <v>9755</v>
      </c>
      <c r="G42" s="90"/>
      <c r="H42" s="90"/>
      <c r="I42" s="91"/>
    </row>
    <row r="43" spans="1:14" ht="39.75" customHeight="1">
      <c r="A43" s="24"/>
      <c r="B43" s="25"/>
      <c r="C43" s="85"/>
      <c r="D43" s="31">
        <v>1.73</v>
      </c>
      <c r="E43" s="31" t="s">
        <v>10</v>
      </c>
      <c r="F43" s="89">
        <f>ROUND(10695*(1-$G$67),2)</f>
        <v>10695</v>
      </c>
      <c r="G43" s="90"/>
      <c r="H43" s="90"/>
      <c r="I43" s="91"/>
    </row>
    <row r="44" spans="1:14" ht="39.75" customHeight="1">
      <c r="A44" s="32"/>
      <c r="B44" s="33"/>
      <c r="C44" s="85"/>
      <c r="D44" s="35">
        <v>2.0299999999999998</v>
      </c>
      <c r="E44" s="35" t="s">
        <v>10</v>
      </c>
      <c r="F44" s="36">
        <f>ROUND(11560*(1-$G$67),2)</f>
        <v>11560</v>
      </c>
      <c r="G44" s="37"/>
      <c r="H44" s="37"/>
      <c r="I44" s="38"/>
    </row>
    <row r="45" spans="1:14" ht="24" customHeight="1"/>
    <row r="46" spans="1:14" ht="30">
      <c r="A46" s="82" t="s">
        <v>2</v>
      </c>
      <c r="B46" s="80" t="s">
        <v>3</v>
      </c>
      <c r="C46" s="80" t="s">
        <v>4</v>
      </c>
      <c r="D46" s="82" t="s">
        <v>5</v>
      </c>
      <c r="E46" s="82" t="s">
        <v>6</v>
      </c>
      <c r="F46" s="11" t="s">
        <v>7</v>
      </c>
      <c r="G46" s="12"/>
      <c r="H46" s="12"/>
      <c r="I46" s="13"/>
    </row>
    <row r="47" spans="1:14" ht="22.5" customHeight="1">
      <c r="A47" s="82"/>
      <c r="B47" s="80"/>
      <c r="C47" s="80"/>
      <c r="D47" s="82"/>
      <c r="E47" s="82"/>
      <c r="F47" s="92">
        <v>3.5</v>
      </c>
      <c r="G47" s="93"/>
      <c r="H47" s="93"/>
      <c r="I47" s="94"/>
    </row>
    <row r="48" spans="1:14" ht="39.75" customHeight="1">
      <c r="A48" s="82"/>
      <c r="B48" s="80"/>
      <c r="C48" s="80"/>
      <c r="D48" s="82"/>
      <c r="E48" s="82"/>
      <c r="F48" s="95" t="s">
        <v>29</v>
      </c>
      <c r="G48" s="96"/>
      <c r="H48" s="96"/>
      <c r="I48" s="97"/>
    </row>
    <row r="49" spans="1:9" ht="39.75" customHeight="1">
      <c r="A49" s="98"/>
      <c r="B49" s="17" t="s">
        <v>32</v>
      </c>
      <c r="C49" s="85" t="s">
        <v>31</v>
      </c>
      <c r="D49" s="19">
        <v>1.03</v>
      </c>
      <c r="E49" s="19" t="s">
        <v>10</v>
      </c>
      <c r="F49" s="99">
        <f>ROUND(19935*(1-$G$67),2)</f>
        <v>19935</v>
      </c>
      <c r="G49" s="100"/>
      <c r="H49" s="100"/>
      <c r="I49" s="101"/>
    </row>
    <row r="50" spans="1:9" ht="39.75" customHeight="1">
      <c r="A50" s="102"/>
      <c r="B50" s="25"/>
      <c r="C50" s="85"/>
      <c r="D50" s="27">
        <v>1.53</v>
      </c>
      <c r="E50" s="31" t="s">
        <v>10</v>
      </c>
      <c r="F50" s="28">
        <f>ROUND(21197*(1-$G$67),2)</f>
        <v>21197</v>
      </c>
      <c r="G50" s="29"/>
      <c r="H50" s="29"/>
      <c r="I50" s="30"/>
    </row>
    <row r="51" spans="1:9" ht="39.75" customHeight="1">
      <c r="A51" s="102"/>
      <c r="B51" s="25"/>
      <c r="C51" s="85"/>
      <c r="D51" s="103">
        <v>1.73</v>
      </c>
      <c r="E51" s="31" t="s">
        <v>10</v>
      </c>
      <c r="F51" s="28">
        <f>ROUND(24633*(1-$G$67),2)</f>
        <v>24633</v>
      </c>
      <c r="G51" s="29"/>
      <c r="H51" s="29"/>
      <c r="I51" s="30"/>
    </row>
    <row r="52" spans="1:9" ht="39.75" customHeight="1">
      <c r="A52" s="104"/>
      <c r="B52" s="25"/>
      <c r="C52" s="85"/>
      <c r="D52" s="35">
        <v>2.0299999999999998</v>
      </c>
      <c r="E52" s="35" t="s">
        <v>10</v>
      </c>
      <c r="F52" s="105">
        <f>ROUND(25345*(1-$G$67),2)</f>
        <v>25345</v>
      </c>
      <c r="G52" s="106"/>
      <c r="H52" s="106"/>
      <c r="I52" s="107"/>
    </row>
    <row r="53" spans="1:9" ht="30" customHeight="1">
      <c r="A53" s="108"/>
      <c r="B53" s="109"/>
      <c r="C53" s="110"/>
      <c r="D53" s="111"/>
      <c r="E53" s="111"/>
      <c r="F53" s="112"/>
      <c r="G53" s="113"/>
      <c r="H53" s="113"/>
      <c r="I53" s="113"/>
    </row>
    <row r="54" spans="1:9" ht="30" customHeight="1">
      <c r="A54" s="9" t="s">
        <v>2</v>
      </c>
      <c r="B54" s="50" t="s">
        <v>3</v>
      </c>
      <c r="C54" s="51"/>
      <c r="D54" s="10" t="s">
        <v>14</v>
      </c>
      <c r="E54" s="9" t="s">
        <v>6</v>
      </c>
      <c r="F54" s="82" t="s">
        <v>15</v>
      </c>
      <c r="G54" s="82"/>
      <c r="H54" s="82"/>
      <c r="I54" s="82"/>
    </row>
    <row r="55" spans="1:9" ht="30" customHeight="1">
      <c r="A55" s="83"/>
      <c r="B55" s="114"/>
      <c r="C55" s="115"/>
      <c r="D55" s="84"/>
      <c r="E55" s="83"/>
      <c r="F55" s="82"/>
      <c r="G55" s="82"/>
      <c r="H55" s="82"/>
      <c r="I55" s="82"/>
    </row>
    <row r="56" spans="1:9" ht="30" customHeight="1">
      <c r="A56" s="14"/>
      <c r="B56" s="55"/>
      <c r="C56" s="56"/>
      <c r="D56" s="15"/>
      <c r="E56" s="14"/>
      <c r="F56" s="95" t="s">
        <v>33</v>
      </c>
      <c r="G56" s="96"/>
      <c r="H56" s="96"/>
      <c r="I56" s="97"/>
    </row>
    <row r="57" spans="1:9" s="68" customFormat="1" ht="76.5" customHeight="1">
      <c r="A57" s="116"/>
      <c r="B57" s="117" t="s">
        <v>34</v>
      </c>
      <c r="C57" s="118"/>
      <c r="D57" s="119" t="s">
        <v>35</v>
      </c>
      <c r="E57" s="120" t="s">
        <v>36</v>
      </c>
      <c r="F57" s="121">
        <f>ROUND(9085*(1-$G$67),2)</f>
        <v>9085</v>
      </c>
      <c r="G57" s="121"/>
      <c r="H57" s="121"/>
      <c r="I57" s="121"/>
    </row>
    <row r="58" spans="1:9" s="68" customFormat="1" ht="70.5" customHeight="1">
      <c r="A58" s="116"/>
      <c r="B58" s="117" t="s">
        <v>37</v>
      </c>
      <c r="C58" s="118"/>
      <c r="D58" s="120" t="s">
        <v>38</v>
      </c>
      <c r="E58" s="122" t="s">
        <v>36</v>
      </c>
      <c r="F58" s="121">
        <f>ROUND(16847*(1-$G$67),2)</f>
        <v>16847</v>
      </c>
      <c r="G58" s="121"/>
      <c r="H58" s="121"/>
      <c r="I58" s="121"/>
    </row>
    <row r="60" spans="1:9" ht="216" customHeight="1">
      <c r="A60" s="123" t="s">
        <v>39</v>
      </c>
      <c r="B60" s="124" t="s">
        <v>40</v>
      </c>
      <c r="C60" s="125"/>
      <c r="D60" s="125"/>
      <c r="E60" s="125"/>
      <c r="F60" s="125"/>
      <c r="G60" s="125"/>
      <c r="H60" s="125"/>
      <c r="I60" s="126"/>
    </row>
    <row r="61" spans="1:9" ht="192.75" customHeight="1">
      <c r="A61" s="127" t="s">
        <v>41</v>
      </c>
      <c r="B61" s="128" t="s">
        <v>42</v>
      </c>
      <c r="C61" s="128"/>
      <c r="D61" s="128"/>
      <c r="E61" s="128"/>
      <c r="F61" s="128"/>
      <c r="G61" s="128"/>
      <c r="H61" s="128"/>
      <c r="I61" s="128"/>
    </row>
    <row r="63" spans="1:9" ht="30">
      <c r="A63" s="129" t="s">
        <v>43</v>
      </c>
      <c r="B63" s="130"/>
      <c r="C63" s="130"/>
      <c r="D63" s="130"/>
      <c r="E63" s="130"/>
      <c r="F63" s="131"/>
      <c r="G63" s="131"/>
      <c r="H63" s="131"/>
      <c r="I63" s="131"/>
    </row>
    <row r="64" spans="1:9" ht="30" customHeight="1">
      <c r="A64" s="132" t="s">
        <v>44</v>
      </c>
      <c r="B64" s="130"/>
      <c r="C64" s="130"/>
      <c r="D64" s="130"/>
      <c r="E64" s="130"/>
      <c r="F64" s="131"/>
      <c r="G64" s="131"/>
      <c r="H64" s="131"/>
      <c r="I64" s="131"/>
    </row>
    <row r="65" spans="1:9" ht="30" customHeight="1">
      <c r="A65" s="132"/>
      <c r="B65" s="130"/>
      <c r="C65" s="130"/>
      <c r="D65" s="130"/>
      <c r="E65" s="130"/>
      <c r="F65" s="131"/>
      <c r="G65" s="131"/>
      <c r="H65" s="131"/>
      <c r="I65" s="131"/>
    </row>
    <row r="66" spans="1:9" ht="30" customHeight="1">
      <c r="A66" s="133"/>
      <c r="B66" s="130"/>
      <c r="C66" s="130"/>
      <c r="D66" s="130"/>
      <c r="E66" s="130"/>
      <c r="F66" s="131"/>
      <c r="G66" s="131"/>
      <c r="H66" s="131"/>
      <c r="I66" s="131"/>
    </row>
    <row r="67" spans="1:9" ht="81.75" customHeight="1">
      <c r="A67" s="138"/>
      <c r="B67" s="139"/>
      <c r="C67" s="139"/>
      <c r="D67" s="139"/>
      <c r="E67" s="139"/>
      <c r="F67" s="139"/>
      <c r="G67" s="134"/>
      <c r="H67" s="135"/>
      <c r="I67" s="136"/>
    </row>
    <row r="68" spans="1:9" ht="30">
      <c r="B68" s="137"/>
      <c r="C68" s="137"/>
      <c r="D68" s="137"/>
      <c r="E68" s="137"/>
      <c r="F68" s="137"/>
      <c r="G68" s="137"/>
      <c r="H68" s="137"/>
      <c r="I68" s="137"/>
    </row>
  </sheetData>
  <mergeCells count="102">
    <mergeCell ref="A67:F67"/>
    <mergeCell ref="G67:I67"/>
    <mergeCell ref="B57:C57"/>
    <mergeCell ref="F57:I57"/>
    <mergeCell ref="B58:C58"/>
    <mergeCell ref="F58:I58"/>
    <mergeCell ref="B60:I60"/>
    <mergeCell ref="B61:I61"/>
    <mergeCell ref="A54:A56"/>
    <mergeCell ref="B54:C56"/>
    <mergeCell ref="D54:D56"/>
    <mergeCell ref="E54:E56"/>
    <mergeCell ref="F54:I55"/>
    <mergeCell ref="F56:I56"/>
    <mergeCell ref="B49:B52"/>
    <mergeCell ref="C49:C52"/>
    <mergeCell ref="F49:I49"/>
    <mergeCell ref="F50:I50"/>
    <mergeCell ref="F51:I51"/>
    <mergeCell ref="F52:I52"/>
    <mergeCell ref="A46:A48"/>
    <mergeCell ref="B46:B48"/>
    <mergeCell ref="C46:C48"/>
    <mergeCell ref="D46:D48"/>
    <mergeCell ref="E46:E48"/>
    <mergeCell ref="F46:I46"/>
    <mergeCell ref="F47:I47"/>
    <mergeCell ref="F48:I48"/>
    <mergeCell ref="A41:A44"/>
    <mergeCell ref="B41:B44"/>
    <mergeCell ref="C41:C44"/>
    <mergeCell ref="F41:I41"/>
    <mergeCell ref="F42:I42"/>
    <mergeCell ref="F43:I43"/>
    <mergeCell ref="F44:I44"/>
    <mergeCell ref="A38:A40"/>
    <mergeCell ref="B38:B40"/>
    <mergeCell ref="C38:C40"/>
    <mergeCell ref="D38:D40"/>
    <mergeCell ref="E38:E40"/>
    <mergeCell ref="F38:I38"/>
    <mergeCell ref="F39:I39"/>
    <mergeCell ref="F40:I40"/>
    <mergeCell ref="A32:A33"/>
    <mergeCell ref="B32:C33"/>
    <mergeCell ref="D32:D33"/>
    <mergeCell ref="E32:E33"/>
    <mergeCell ref="F32:I33"/>
    <mergeCell ref="A35:A36"/>
    <mergeCell ref="B35:I36"/>
    <mergeCell ref="A28:A29"/>
    <mergeCell ref="B28:C29"/>
    <mergeCell ref="D28:D29"/>
    <mergeCell ref="E28:E29"/>
    <mergeCell ref="F28:I29"/>
    <mergeCell ref="A30:A31"/>
    <mergeCell ref="B30:C31"/>
    <mergeCell ref="E30:E31"/>
    <mergeCell ref="F30:I30"/>
    <mergeCell ref="F31:I31"/>
    <mergeCell ref="A24:A25"/>
    <mergeCell ref="B24:C25"/>
    <mergeCell ref="D24:D25"/>
    <mergeCell ref="E24:E25"/>
    <mergeCell ref="F24:I25"/>
    <mergeCell ref="A26:A27"/>
    <mergeCell ref="B26:C27"/>
    <mergeCell ref="E26:E27"/>
    <mergeCell ref="F26:I26"/>
    <mergeCell ref="F27:I27"/>
    <mergeCell ref="A19:A22"/>
    <mergeCell ref="B19:B22"/>
    <mergeCell ref="C19:C22"/>
    <mergeCell ref="F19:I19"/>
    <mergeCell ref="F20:I20"/>
    <mergeCell ref="F21:I21"/>
    <mergeCell ref="F22:I22"/>
    <mergeCell ref="A17:A18"/>
    <mergeCell ref="B17:B18"/>
    <mergeCell ref="C17:C18"/>
    <mergeCell ref="D17:D18"/>
    <mergeCell ref="E17:E18"/>
    <mergeCell ref="F17:I17"/>
    <mergeCell ref="F18:I18"/>
    <mergeCell ref="A11:A15"/>
    <mergeCell ref="B11:B15"/>
    <mergeCell ref="C11:C15"/>
    <mergeCell ref="F11:I11"/>
    <mergeCell ref="F12:I12"/>
    <mergeCell ref="F13:I13"/>
    <mergeCell ref="F14:I14"/>
    <mergeCell ref="F15:I15"/>
    <mergeCell ref="A1:I6"/>
    <mergeCell ref="A7:I7"/>
    <mergeCell ref="A8:B8"/>
    <mergeCell ref="A9:A10"/>
    <mergeCell ref="B9:B10"/>
    <mergeCell ref="C9:C10"/>
    <mergeCell ref="D9:D10"/>
    <mergeCell ref="E9:E10"/>
    <mergeCell ref="F9:I9"/>
    <mergeCell ref="F10:I10"/>
  </mergeCells>
  <printOptions horizontalCentered="1"/>
  <pageMargins left="0.27559055118110237" right="0.23622047244094491" top="0" bottom="0" header="3.937007874015748E-2" footer="0.11811023622047245"/>
  <pageSetup paperSize="9" scale="28" orientation="portrait" r:id="rId1"/>
  <headerFooter alignWithMargins="0">
    <oddFooter>&amp;R&amp;26Стр. &amp;P из  &amp;N&amp;A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29 Распашные ворота и калитки</vt:lpstr>
      <vt:lpstr>'29 Распашные ворота и калитки'!Print_Area</vt:lpstr>
      <vt:lpstr>'29 Распашные ворота и калитки'!Область_печати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2015-11-30T08:30:30Z</dcterms:created>
  <dcterms:modified xsi:type="dcterms:W3CDTF">2015-11-30T08:39:07Z</dcterms:modified>
</cp:coreProperties>
</file>