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535" windowHeight="9150"/>
  </bookViews>
  <sheets>
    <sheet name="21 Mid-America" sheetId="1" r:id="rId1"/>
  </sheets>
  <externalReferences>
    <externalReference r:id="rId2"/>
    <externalReference r:id="rId3"/>
    <externalReference r:id="rId4"/>
    <externalReference r:id="rId5"/>
  </externalReferences>
  <definedNames>
    <definedName name="__xlnm.Print_Area" localSheetId="0">#REF!</definedName>
    <definedName name="__xlnm.Print_Area">#REF!</definedName>
    <definedName name="_12______Excel_BuiltIn__FilterDatabase_1" localSheetId="0">'[2]1 Grand Line'!#REF!</definedName>
    <definedName name="_12______Excel_BuiltIn__FilterDatabase_1">'[2]1 Grand Line'!#REF!</definedName>
    <definedName name="_13______Excel_BuiltIn__FilterDatabase_1_1" localSheetId="0">'[3]2 Optima'!#REF!</definedName>
    <definedName name="_13______Excel_BuiltIn__FilterDatabase_1_1">'[3]2 Optima'!#REF!</definedName>
    <definedName name="_14______Excel_BuiltIn__FilterDatabase_2_1" localSheetId="0">'[3]6 Упаковка'!#REF!</definedName>
    <definedName name="_14______Excel_BuiltIn__FilterDatabase_2_1">'[3]6 Упаковка'!#REF!</definedName>
    <definedName name="_15______Excel_BuiltIn_Print_Area_1_1" localSheetId="0">#REF!</definedName>
    <definedName name="_15______Excel_BuiltIn_Print_Area_1_1">#REF!</definedName>
    <definedName name="_21_____Excel_BuiltIn__FilterDatabase_1" localSheetId="0">'[2]1 Grand Line'!#REF!</definedName>
    <definedName name="_21_____Excel_BuiltIn__FilterDatabase_1">'[2]1 Grand Line'!#REF!</definedName>
    <definedName name="_22_____Excel_BuiltIn__FilterDatabase_1_1" localSheetId="0">'[3]2 Optima'!#REF!</definedName>
    <definedName name="_22_____Excel_BuiltIn__FilterDatabase_1_1">'[3]2 Optima'!#REF!</definedName>
    <definedName name="_23_____Excel_BuiltIn__FilterDatabase_2_1" localSheetId="0">'[3]6 Упаковка'!#REF!</definedName>
    <definedName name="_23_____Excel_BuiltIn__FilterDatabase_2_1">'[3]6 Упаковка'!#REF!</definedName>
    <definedName name="_24_____Excel_BuiltIn_Print_Area_1_1" localSheetId="0">#REF!</definedName>
    <definedName name="_24_____Excel_BuiltIn_Print_Area_1_1">#REF!</definedName>
    <definedName name="_30____Excel_BuiltIn__FilterDatabase_1" localSheetId="0">'[2]1 Grand Line'!#REF!</definedName>
    <definedName name="_30____Excel_BuiltIn__FilterDatabase_1">'[2]1 Grand Line'!#REF!</definedName>
    <definedName name="_31____Excel_BuiltIn__FilterDatabase_1_1" localSheetId="0">'[3]2 Optima'!#REF!</definedName>
    <definedName name="_31____Excel_BuiltIn__FilterDatabase_1_1">'[3]2 Optima'!#REF!</definedName>
    <definedName name="_32____Excel_BuiltIn__FilterDatabase_2_1" localSheetId="0">'[3]6 Упаковка'!#REF!</definedName>
    <definedName name="_32____Excel_BuiltIn__FilterDatabase_2_1">'[3]6 Упаковка'!#REF!</definedName>
    <definedName name="_33____Excel_BuiltIn_Print_Area_1_1" localSheetId="0">#REF!</definedName>
    <definedName name="_33____Excel_BuiltIn_Print_Area_1_1">#REF!</definedName>
    <definedName name="_39___Excel_BuiltIn__FilterDatabase_1" localSheetId="0">'[2]1 Grand Line'!#REF!</definedName>
    <definedName name="_39___Excel_BuiltIn__FilterDatabase_1">'[2]1 Grand Line'!#REF!</definedName>
    <definedName name="_40___Excel_BuiltIn__FilterDatabase_1_1" localSheetId="0">'[3]2 Optima'!#REF!</definedName>
    <definedName name="_40___Excel_BuiltIn__FilterDatabase_1_1">'[3]2 Optima'!#REF!</definedName>
    <definedName name="_41___Excel_BuiltIn__FilterDatabase_2_1">'[3]6 Упаковка'!#REF!</definedName>
    <definedName name="_42___Excel_BuiltIn_Print_Area_1_1">#REF!</definedName>
    <definedName name="_48__Excel_BuiltIn__FilterDatabase_1">'[2]1 Grand Line'!#REF!</definedName>
    <definedName name="_49__Excel_BuiltIn__FilterDatabase_1_1">'[3]2 Optima'!#REF!</definedName>
    <definedName name="_50__Excel_BuiltIn__FilterDatabase_2_1">'[3]6 Упаковка'!#REF!</definedName>
    <definedName name="_51__Excel_BuiltIn_Print_Area_1_1">#REF!</definedName>
    <definedName name="_57_Excel_BuiltIn__FilterDatabase_1">'[2]1 Grand Line'!#REF!</definedName>
    <definedName name="_58_Excel_BuiltIn__FilterDatabase_1_1">'[3]2 Optima'!#REF!</definedName>
    <definedName name="_59_Excel_BuiltIn__FilterDatabase_2_1">'[3]6 Упаковка'!#REF!</definedName>
    <definedName name="_6_______Excel_BuiltIn__FilterDatabase_1">'[2]1 Grand Line'!#REF!</definedName>
    <definedName name="_60_Excel_BuiltIn_Print_Area_1_1">#REF!</definedName>
    <definedName name="Excel_BuiltIn__FilterDatabase">'[4]1 Grand Line'!#REF!</definedName>
    <definedName name="Excel_BuiltIn__FilterDatabase_1">'[3]2 Optima'!#REF!</definedName>
    <definedName name="Excel_BuiltIn__FilterDatabase_2">'[3]6 Упаковка'!#REF!</definedName>
    <definedName name="Excel_BuiltIn_Print_Area_1">#REF!</definedName>
    <definedName name="Print_Area">#REF!</definedName>
    <definedName name="Print_Area_1">#REF!</definedName>
    <definedName name="_xlnm.Print_Area" localSheetId="0">'21 Mid-America'!$A$1:$F$94</definedName>
  </definedNames>
  <calcPr calcId="124519" refMode="R1C1"/>
</workbook>
</file>

<file path=xl/calcChain.xml><?xml version="1.0" encoding="utf-8"?>
<calcChain xmlns="http://schemas.openxmlformats.org/spreadsheetml/2006/main">
  <c r="E82" i="1"/>
  <c r="E79"/>
  <c r="E76"/>
  <c r="E73"/>
  <c r="E70"/>
  <c r="E68"/>
  <c r="E67"/>
  <c r="E66"/>
  <c r="E65"/>
  <c r="E63"/>
  <c r="E61"/>
  <c r="E58"/>
  <c r="E55"/>
  <c r="E52"/>
  <c r="E49"/>
  <c r="E46"/>
  <c r="E43"/>
  <c r="E40"/>
  <c r="E36"/>
  <c r="E33"/>
  <c r="E30"/>
  <c r="E27"/>
  <c r="E24"/>
  <c r="E21"/>
  <c r="E18"/>
  <c r="E13"/>
</calcChain>
</file>

<file path=xl/sharedStrings.xml><?xml version="1.0" encoding="utf-8"?>
<sst xmlns="http://schemas.openxmlformats.org/spreadsheetml/2006/main" count="179" uniqueCount="44">
  <si>
    <t>Декоративные элементы Техоснастка</t>
  </si>
  <si>
    <t>цены действительны с 04.06.2015</t>
  </si>
  <si>
    <t>Вентиляционные элементы</t>
  </si>
  <si>
    <t>Изображение</t>
  </si>
  <si>
    <t>Наименование</t>
  </si>
  <si>
    <t>Ед. изм.</t>
  </si>
  <si>
    <t>Цвет</t>
  </si>
  <si>
    <t>Цена розница руб.</t>
  </si>
  <si>
    <t>Вентиляционная решетка восьмиугольная 550мм Техоснастка</t>
  </si>
  <si>
    <t>шт.</t>
  </si>
  <si>
    <t>коричневый</t>
  </si>
  <si>
    <t>белый</t>
  </si>
  <si>
    <t>Декоративные элементы Mid-America</t>
  </si>
  <si>
    <t>цены действительны с 15.05.2015</t>
  </si>
  <si>
    <t xml:space="preserve">Окно вентиляционное восьмиугольное 457 мм </t>
  </si>
  <si>
    <t>под покраску</t>
  </si>
  <si>
    <t>Окно вентиляционное восьмиугольное 559 мм</t>
  </si>
  <si>
    <t>Окно вентиляционное круглое 457 мм</t>
  </si>
  <si>
    <t>Окно вентиляционное круглое 559 мм</t>
  </si>
  <si>
    <t>Отдушина вентиляционная с фиксированными жалюзи</t>
  </si>
  <si>
    <t xml:space="preserve">Отдушина вентиляционная с алюминиевой трубой 152 мм </t>
  </si>
  <si>
    <t>Отдушина вентиляционная с обратным клапаном 102 мм</t>
  </si>
  <si>
    <t>Ставни, пилястры и наличники</t>
  </si>
  <si>
    <t>Ставни жалюзные 305х1219 мм</t>
  </si>
  <si>
    <t>комплект</t>
  </si>
  <si>
    <t>Ставни жалюзные 305х1397 мм</t>
  </si>
  <si>
    <t>Ставни жалюзные 305х1524 мм</t>
  </si>
  <si>
    <t>Ставни жалюзные 368х1321 мм</t>
  </si>
  <si>
    <t>Ставни жалюзные 368х1524 мм</t>
  </si>
  <si>
    <t>Ставни филенчатые 305х1397 мм</t>
  </si>
  <si>
    <t>Ставни филенчатые 305х1499 мм</t>
  </si>
  <si>
    <t>Наличник гладкий высота 152х1667мм</t>
  </si>
  <si>
    <t>Наличник гладкий высота 152х1108 мм</t>
  </si>
  <si>
    <t>Перегородка задняя с J-пазом для наличника 152х1108 мм</t>
  </si>
  <si>
    <t>Перегородка задняя с J-пазом для наличника 152х1667 мм</t>
  </si>
  <si>
    <t>Пилястры дверные</t>
  </si>
  <si>
    <t>Панель задняя с J-пазом для пилястр</t>
  </si>
  <si>
    <t>Монтажные блоки</t>
  </si>
  <si>
    <t>Блок мини монтажный 114х160 мм</t>
  </si>
  <si>
    <t>Блок мини монтажный раздельный127х172 мм</t>
  </si>
  <si>
    <t>Блок оригинальный монтажный 178х203 мм</t>
  </si>
  <si>
    <t>Блок монтажный раздельный 137х152 мм</t>
  </si>
  <si>
    <t>Блок монтажный суперкрупный 203х305 мм</t>
  </si>
  <si>
    <t>Все цены указаны с НДС на складе завода Grand Line (90 км от МКАД по Киевскому ш. или Варшавскому ш., пос. Верховье)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</si>
</sst>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([$€]* #,##0.00_);_([$€]* \(#,##0.00\);_([$€]* &quot;-&quot;??_);_(@_)"/>
    <numFmt numFmtId="165" formatCode="_([$€]* #,##0.00_);_([$€]* \(#,##0.00\);_([$€]* \-??_);_(@_)"/>
    <numFmt numFmtId="166" formatCode="_(\$* #,##0.00_);_(\$* \(#,##0.00\);_(\$* \-??_);_(@_)"/>
    <numFmt numFmtId="168" formatCode="_(* #,##0.00_);_(* \(#,##0.00\);_(* &quot;-&quot;??_);_(@_)"/>
    <numFmt numFmtId="169" formatCode="_-* #,##0.00_р_._-;\-* #,##0.00_р_._-;_-* \-??_р_._-;_-@_-"/>
    <numFmt numFmtId="170" formatCode="_(* #,##0.00_);_(* \(#,##0.00\);_(* \-??_);_(@_)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22"/>
      <color indexed="10"/>
      <name val="Arial"/>
      <family val="2"/>
      <charset val="204"/>
    </font>
    <font>
      <sz val="10"/>
      <name val="Arial"/>
      <family val="2"/>
      <charset val="204"/>
    </font>
    <font>
      <sz val="18"/>
      <name val="Arial"/>
      <family val="2"/>
      <charset val="204"/>
    </font>
    <font>
      <sz val="10"/>
      <name val="Arial"/>
      <family val="2"/>
      <charset val="177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20"/>
      <color indexed="10"/>
      <name val="Arial"/>
      <family val="2"/>
      <charset val="204"/>
    </font>
    <font>
      <sz val="12"/>
      <name val="Arial"/>
      <family val="2"/>
      <charset val="204"/>
    </font>
    <font>
      <sz val="16"/>
      <color indexed="63"/>
      <name val="Arial"/>
      <family val="2"/>
      <charset val="204"/>
    </font>
    <font>
      <b/>
      <sz val="36"/>
      <name val="Arial Cyr"/>
      <charset val="204"/>
    </font>
    <font>
      <b/>
      <sz val="10"/>
      <name val="Arial Cyr"/>
      <charset val="204"/>
    </font>
    <font>
      <sz val="10"/>
      <name val="Helv"/>
      <charset val="204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Mang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40">
    <xf numFmtId="0" fontId="0" fillId="0" borderId="0"/>
    <xf numFmtId="0" fontId="2" fillId="0" borderId="0"/>
    <xf numFmtId="0" fontId="4" fillId="0" borderId="0"/>
    <xf numFmtId="0" fontId="6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2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9" fillId="13" borderId="12" applyNumberFormat="0" applyAlignment="0" applyProtection="0"/>
    <xf numFmtId="0" fontId="19" fillId="14" borderId="12" applyNumberFormat="0" applyAlignment="0" applyProtection="0"/>
    <xf numFmtId="0" fontId="19" fillId="14" borderId="12" applyNumberFormat="0" applyAlignment="0" applyProtection="0"/>
    <xf numFmtId="0" fontId="19" fillId="13" borderId="12" applyNumberFormat="0" applyAlignment="0" applyProtection="0"/>
    <xf numFmtId="0" fontId="19" fillId="13" borderId="12" applyNumberFormat="0" applyAlignment="0" applyProtection="0"/>
    <xf numFmtId="0" fontId="20" fillId="39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39" borderId="13" applyNumberFormat="0" applyAlignment="0" applyProtection="0"/>
    <xf numFmtId="0" fontId="20" fillId="39" borderId="13" applyNumberFormat="0" applyAlignment="0" applyProtection="0"/>
    <xf numFmtId="0" fontId="21" fillId="39" borderId="12" applyNumberFormat="0" applyAlignment="0" applyProtection="0"/>
    <xf numFmtId="0" fontId="21" fillId="40" borderId="12" applyNumberFormat="0" applyAlignment="0" applyProtection="0"/>
    <xf numFmtId="0" fontId="21" fillId="40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166" fontId="6" fillId="0" borderId="0" applyFill="0" applyBorder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3" fillId="0" borderId="0" applyNumberFormat="0" applyFill="0" applyBorder="0" applyProtection="0">
      <alignment horizontal="left"/>
    </xf>
    <xf numFmtId="0" fontId="28" fillId="41" borderId="18" applyNumberFormat="0" applyAlignment="0" applyProtection="0"/>
    <xf numFmtId="0" fontId="28" fillId="42" borderId="18" applyNumberFormat="0" applyAlignment="0" applyProtection="0"/>
    <xf numFmtId="0" fontId="28" fillId="42" borderId="18" applyNumberFormat="0" applyAlignment="0" applyProtection="0"/>
    <xf numFmtId="0" fontId="28" fillId="41" borderId="18" applyNumberFormat="0" applyAlignment="0" applyProtection="0"/>
    <xf numFmtId="0" fontId="28" fillId="41" borderId="18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6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4" fillId="0" borderId="0"/>
    <xf numFmtId="0" fontId="3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45" borderId="19" applyNumberFormat="0" applyFont="0" applyAlignment="0" applyProtection="0"/>
    <xf numFmtId="0" fontId="6" fillId="46" borderId="19" applyNumberFormat="0" applyAlignment="0" applyProtection="0"/>
    <xf numFmtId="0" fontId="6" fillId="46" borderId="19" applyNumberFormat="0" applyAlignment="0" applyProtection="0"/>
    <xf numFmtId="0" fontId="2" fillId="45" borderId="19" applyNumberFormat="0" applyFont="0" applyAlignment="0" applyProtection="0"/>
    <xf numFmtId="0" fontId="2" fillId="45" borderId="19" applyNumberFormat="0" applyFont="0" applyAlignment="0" applyProtection="0"/>
    <xf numFmtId="9" fontId="2" fillId="0" borderId="0" applyFont="0" applyFill="0" applyBorder="0" applyAlignment="0" applyProtection="0"/>
    <xf numFmtId="9" fontId="34" fillId="0" borderId="0" applyFill="0" applyBorder="0" applyAlignment="0" applyProtection="0"/>
    <xf numFmtId="9" fontId="31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169" fontId="31" fillId="0" borderId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31" fillId="0" borderId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</cellStyleXfs>
  <cellXfs count="64">
    <xf numFmtId="0" fontId="0" fillId="0" borderId="0" xfId="0"/>
    <xf numFmtId="0" fontId="3" fillId="0" borderId="0" xfId="1" applyFont="1" applyBorder="1" applyAlignment="1">
      <alignment horizontal="center"/>
    </xf>
    <xf numFmtId="0" fontId="3" fillId="0" borderId="0" xfId="1" applyFont="1"/>
    <xf numFmtId="0" fontId="3" fillId="0" borderId="1" xfId="1" applyFont="1" applyBorder="1" applyAlignment="1">
      <alignment horizontal="center"/>
    </xf>
    <xf numFmtId="0" fontId="5" fillId="0" borderId="0" xfId="2" applyFont="1" applyBorder="1" applyAlignment="1" applyProtection="1">
      <alignment horizontal="right" vertical="top"/>
      <protection hidden="1"/>
    </xf>
    <xf numFmtId="1" fontId="7" fillId="0" borderId="2" xfId="3" applyNumberFormat="1" applyFont="1" applyFill="1" applyBorder="1" applyAlignment="1">
      <alignment horizontal="right"/>
    </xf>
    <xf numFmtId="0" fontId="9" fillId="2" borderId="3" xfId="4" applyFont="1" applyFill="1" applyBorder="1" applyAlignment="1">
      <alignment horizontal="center" wrapText="1"/>
    </xf>
    <xf numFmtId="0" fontId="9" fillId="2" borderId="4" xfId="4" applyFont="1" applyFill="1" applyBorder="1" applyAlignment="1">
      <alignment horizontal="left" vertical="top" wrapText="1"/>
    </xf>
    <xf numFmtId="0" fontId="9" fillId="2" borderId="5" xfId="4" applyFont="1" applyFill="1" applyBorder="1" applyAlignment="1">
      <alignment horizontal="left" wrapText="1"/>
    </xf>
    <xf numFmtId="0" fontId="9" fillId="2" borderId="4" xfId="4" applyFont="1" applyFill="1" applyBorder="1" applyAlignment="1">
      <alignment horizontal="center" vertical="top" wrapText="1"/>
    </xf>
    <xf numFmtId="0" fontId="9" fillId="2" borderId="5" xfId="4" applyFont="1" applyFill="1" applyBorder="1" applyAlignment="1">
      <alignment horizontal="center" vertical="top" wrapText="1"/>
    </xf>
    <xf numFmtId="0" fontId="9" fillId="0" borderId="3" xfId="4" applyFont="1" applyFill="1" applyBorder="1" applyAlignment="1">
      <alignment horizontal="center" vertical="top" wrapText="1"/>
    </xf>
    <xf numFmtId="0" fontId="10" fillId="0" borderId="6" xfId="4" applyFont="1" applyFill="1" applyBorder="1" applyAlignment="1">
      <alignment horizontal="left" vertical="center" wrapText="1"/>
    </xf>
    <xf numFmtId="3" fontId="10" fillId="0" borderId="7" xfId="1" applyNumberFormat="1" applyFont="1" applyFill="1" applyBorder="1" applyAlignment="1">
      <alignment horizontal="center" vertical="center"/>
    </xf>
    <xf numFmtId="0" fontId="10" fillId="0" borderId="6" xfId="4" applyFont="1" applyFill="1" applyBorder="1" applyAlignment="1">
      <alignment horizontal="center" vertical="center" wrapText="1"/>
    </xf>
    <xf numFmtId="0" fontId="3" fillId="0" borderId="0" xfId="1" applyFont="1" applyFill="1"/>
    <xf numFmtId="0" fontId="10" fillId="0" borderId="5" xfId="4" applyFont="1" applyFill="1" applyBorder="1" applyAlignment="1">
      <alignment horizontal="left" vertical="center" wrapText="1"/>
    </xf>
    <xf numFmtId="0" fontId="10" fillId="0" borderId="5" xfId="4" applyFont="1" applyFill="1" applyBorder="1" applyAlignment="1">
      <alignment horizontal="center" vertical="center" wrapText="1"/>
    </xf>
    <xf numFmtId="0" fontId="11" fillId="0" borderId="8" xfId="2" applyFont="1" applyBorder="1" applyAlignment="1" applyProtection="1">
      <alignment horizontal="right" vertical="top"/>
      <protection hidden="1"/>
    </xf>
    <xf numFmtId="1" fontId="10" fillId="0" borderId="8" xfId="3" applyNumberFormat="1" applyFont="1" applyFill="1" applyBorder="1" applyAlignment="1">
      <alignment horizontal="right"/>
    </xf>
    <xf numFmtId="0" fontId="12" fillId="0" borderId="0" xfId="1" applyFont="1"/>
    <xf numFmtId="0" fontId="12" fillId="0" borderId="3" xfId="1" applyFont="1" applyBorder="1" applyAlignment="1">
      <alignment horizontal="center"/>
    </xf>
    <xf numFmtId="3" fontId="10" fillId="0" borderId="6" xfId="1" applyNumberFormat="1" applyFont="1" applyFill="1" applyBorder="1" applyAlignment="1">
      <alignment vertical="center"/>
    </xf>
    <xf numFmtId="3" fontId="10" fillId="0" borderId="6" xfId="1" applyNumberFormat="1" applyFont="1" applyFill="1" applyBorder="1" applyAlignment="1">
      <alignment horizontal="center" vertical="center"/>
    </xf>
    <xf numFmtId="3" fontId="10" fillId="0" borderId="9" xfId="1" applyNumberFormat="1" applyFont="1" applyFill="1" applyBorder="1" applyAlignment="1">
      <alignment vertical="center"/>
    </xf>
    <xf numFmtId="3" fontId="10" fillId="0" borderId="9" xfId="1" applyNumberFormat="1" applyFont="1" applyFill="1" applyBorder="1" applyAlignment="1">
      <alignment horizontal="center" vertical="center"/>
    </xf>
    <xf numFmtId="3" fontId="10" fillId="0" borderId="5" xfId="1" applyNumberFormat="1" applyFont="1" applyFill="1" applyBorder="1" applyAlignment="1">
      <alignment vertical="center"/>
    </xf>
    <xf numFmtId="3" fontId="10" fillId="0" borderId="5" xfId="1" applyNumberFormat="1" applyFont="1" applyFill="1" applyBorder="1" applyAlignment="1">
      <alignment horizontal="center" vertical="center"/>
    </xf>
    <xf numFmtId="3" fontId="10" fillId="0" borderId="6" xfId="5" applyNumberFormat="1" applyFont="1" applyFill="1" applyBorder="1" applyAlignment="1">
      <alignment horizontal="center" vertical="center" wrapText="1"/>
    </xf>
    <xf numFmtId="3" fontId="10" fillId="0" borderId="9" xfId="5" applyNumberFormat="1" applyFont="1" applyFill="1" applyBorder="1" applyAlignment="1">
      <alignment horizontal="center" vertical="center" wrapText="1"/>
    </xf>
    <xf numFmtId="3" fontId="10" fillId="0" borderId="5" xfId="5" applyNumberFormat="1" applyFont="1" applyFill="1" applyBorder="1" applyAlignment="1">
      <alignment horizontal="center" vertical="center" wrapText="1"/>
    </xf>
    <xf numFmtId="1" fontId="9" fillId="2" borderId="0" xfId="4" applyNumberFormat="1" applyFont="1" applyFill="1" applyBorder="1" applyAlignment="1">
      <alignment horizontal="center"/>
    </xf>
    <xf numFmtId="1" fontId="9" fillId="2" borderId="10" xfId="4" applyNumberFormat="1" applyFont="1" applyFill="1" applyBorder="1" applyAlignment="1">
      <alignment horizontal="center"/>
    </xf>
    <xf numFmtId="3" fontId="10" fillId="0" borderId="7" xfId="1" applyNumberFormat="1" applyFont="1" applyFill="1" applyBorder="1" applyAlignment="1">
      <alignment horizontal="center"/>
    </xf>
    <xf numFmtId="3" fontId="10" fillId="0" borderId="6" xfId="5" applyNumberFormat="1" applyFont="1" applyFill="1" applyBorder="1" applyAlignment="1">
      <alignment horizontal="center" vertical="center"/>
    </xf>
    <xf numFmtId="3" fontId="10" fillId="0" borderId="9" xfId="5" applyNumberFormat="1" applyFont="1" applyFill="1" applyBorder="1" applyAlignment="1">
      <alignment horizontal="center" vertical="center"/>
    </xf>
    <xf numFmtId="3" fontId="10" fillId="0" borderId="5" xfId="5" applyNumberFormat="1" applyFont="1" applyFill="1" applyBorder="1" applyAlignment="1">
      <alignment horizontal="center" vertical="center"/>
    </xf>
    <xf numFmtId="3" fontId="10" fillId="0" borderId="7" xfId="1" applyNumberFormat="1" applyFont="1" applyFill="1" applyBorder="1" applyAlignment="1">
      <alignment vertical="center"/>
    </xf>
    <xf numFmtId="3" fontId="10" fillId="0" borderId="3" xfId="5" applyNumberFormat="1" applyFont="1" applyFill="1" applyBorder="1" applyAlignment="1">
      <alignment horizontal="center" vertical="center"/>
    </xf>
    <xf numFmtId="0" fontId="12" fillId="0" borderId="3" xfId="1" applyFont="1" applyBorder="1"/>
    <xf numFmtId="1" fontId="9" fillId="2" borderId="8" xfId="4" applyNumberFormat="1" applyFont="1" applyFill="1" applyBorder="1" applyAlignment="1">
      <alignment horizontal="center" vertical="center"/>
    </xf>
    <xf numFmtId="1" fontId="9" fillId="2" borderId="11" xfId="4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/>
    </xf>
    <xf numFmtId="1" fontId="9" fillId="0" borderId="0" xfId="3" applyNumberFormat="1" applyFont="1" applyFill="1" applyBorder="1" applyAlignment="1">
      <alignment vertical="center"/>
    </xf>
    <xf numFmtId="0" fontId="10" fillId="0" borderId="0" xfId="4" applyFont="1"/>
    <xf numFmtId="0" fontId="10" fillId="0" borderId="0" xfId="1" applyFont="1"/>
    <xf numFmtId="0" fontId="7" fillId="0" borderId="0" xfId="6" applyFont="1" applyAlignment="1">
      <alignment vertical="center"/>
    </xf>
    <xf numFmtId="0" fontId="9" fillId="0" borderId="0" xfId="6" applyFont="1" applyAlignment="1">
      <alignment vertical="center"/>
    </xf>
    <xf numFmtId="0" fontId="10" fillId="0" borderId="0" xfId="5" applyFont="1" applyAlignment="1">
      <alignment vertical="center"/>
    </xf>
    <xf numFmtId="0" fontId="10" fillId="0" borderId="0" xfId="6" applyFont="1" applyAlignment="1">
      <alignment vertical="center"/>
    </xf>
    <xf numFmtId="0" fontId="3" fillId="47" borderId="0" xfId="1" applyFont="1" applyFill="1"/>
    <xf numFmtId="0" fontId="10" fillId="47" borderId="0" xfId="5" applyFont="1" applyFill="1" applyAlignment="1">
      <alignment vertical="center"/>
    </xf>
    <xf numFmtId="0" fontId="10" fillId="47" borderId="0" xfId="6" applyFont="1" applyFill="1" applyAlignment="1">
      <alignment vertical="center"/>
    </xf>
    <xf numFmtId="1" fontId="14" fillId="47" borderId="3" xfId="3" applyNumberFormat="1" applyFont="1" applyFill="1" applyBorder="1" applyAlignment="1">
      <alignment horizontal="center" vertical="center" wrapText="1"/>
    </xf>
    <xf numFmtId="14" fontId="9" fillId="47" borderId="7" xfId="1" applyNumberFormat="1" applyFont="1" applyFill="1" applyBorder="1" applyAlignment="1">
      <alignment horizontal="center" vertical="center" wrapText="1"/>
    </xf>
    <xf numFmtId="14" fontId="9" fillId="47" borderId="8" xfId="1" applyNumberFormat="1" applyFont="1" applyFill="1" applyBorder="1" applyAlignment="1">
      <alignment horizontal="center" vertical="center" wrapText="1"/>
    </xf>
    <xf numFmtId="14" fontId="9" fillId="47" borderId="3" xfId="1" applyNumberFormat="1" applyFont="1" applyFill="1" applyBorder="1" applyAlignment="1">
      <alignment horizontal="center" vertical="center" wrapText="1"/>
    </xf>
    <xf numFmtId="9" fontId="7" fillId="47" borderId="7" xfId="1" applyNumberFormat="1" applyFont="1" applyFill="1" applyBorder="1" applyAlignment="1">
      <alignment horizontal="center" vertical="center"/>
    </xf>
    <xf numFmtId="9" fontId="7" fillId="47" borderId="8" xfId="1" applyNumberFormat="1" applyFont="1" applyFill="1" applyBorder="1" applyAlignment="1">
      <alignment horizontal="center" vertical="center"/>
    </xf>
    <xf numFmtId="9" fontId="7" fillId="47" borderId="3" xfId="1" applyNumberFormat="1" applyFont="1" applyFill="1" applyBorder="1" applyAlignment="1">
      <alignment horizontal="center" vertical="center"/>
    </xf>
    <xf numFmtId="1" fontId="15" fillId="47" borderId="0" xfId="3" applyNumberFormat="1" applyFont="1" applyFill="1" applyBorder="1" applyAlignment="1">
      <alignment horizontal="right" vertical="center" wrapText="1"/>
    </xf>
    <xf numFmtId="1" fontId="15" fillId="47" borderId="0" xfId="3" applyNumberFormat="1" applyFont="1" applyFill="1" applyBorder="1" applyAlignment="1">
      <alignment vertical="center"/>
    </xf>
  </cellXfs>
  <cellStyles count="540">
    <cellStyle name=" 1" xfId="7"/>
    <cellStyle name="_~1613671" xfId="8"/>
    <cellStyle name="_~1613671 2" xfId="9"/>
    <cellStyle name="_~1613671 3" xfId="10"/>
    <cellStyle name="_~1613671 4" xfId="11"/>
    <cellStyle name="_~1613671_10 Комплектующие" xfId="12"/>
    <cellStyle name="_~1613671_11 ЭБК GL" xfId="13"/>
    <cellStyle name="_~1613671_12 ЭБК Optima" xfId="14"/>
    <cellStyle name="_~1613671_15 Виниловый сайдинг GL AMERIKA" xfId="15"/>
    <cellStyle name="_~1613671_21 Эл-ты панельных ограждений" xfId="16"/>
    <cellStyle name="_~1613671_23 Времен.огр.+Рулон+Штакетник" xfId="17"/>
    <cellStyle name="_~1613671_24 Откатные ворота" xfId="18"/>
    <cellStyle name="_~1613671_25 Распашные ворота и калит" xfId="19"/>
    <cellStyle name="_~1613671_26 Locinox" xfId="20"/>
    <cellStyle name="_~1613671_27 Fakro" xfId="21"/>
    <cellStyle name="_~1613671_28 VELUX" xfId="22"/>
    <cellStyle name="_~1613671_3 Черепица Decra" xfId="23"/>
    <cellStyle name="_~1613671_30 Вентиляция Vilpe" xfId="24"/>
    <cellStyle name="_~1613671_31 Рекламные стенды GL" xfId="25"/>
    <cellStyle name="_~1613671_8 Инструмент GL 1" xfId="26"/>
    <cellStyle name="_~1613671_9 Инструмент GL 2" xfId="27"/>
    <cellStyle name="_~1613671_Прайс комп черепица Decra - c 31.03.2015 - мини Центр" xfId="28"/>
    <cellStyle name="_~7644457" xfId="29"/>
    <cellStyle name="_~7644457 2" xfId="30"/>
    <cellStyle name="_~7644457 3" xfId="31"/>
    <cellStyle name="_~7644457 4" xfId="32"/>
    <cellStyle name="_~7644457_10 Комплектующие" xfId="33"/>
    <cellStyle name="_~7644457_11 ЭБК GL" xfId="34"/>
    <cellStyle name="_~7644457_12 ЭБК Optima" xfId="35"/>
    <cellStyle name="_~7644457_15 Виниловый сайдинг GL AMERIKA" xfId="36"/>
    <cellStyle name="_~7644457_21 Эл-ты панельных ограждений" xfId="37"/>
    <cellStyle name="_~7644457_23 Времен.огр.+Рулон+Штакетник" xfId="38"/>
    <cellStyle name="_~7644457_24 Откатные ворота" xfId="39"/>
    <cellStyle name="_~7644457_25 Распашные ворота и калит" xfId="40"/>
    <cellStyle name="_~7644457_26 Locinox" xfId="41"/>
    <cellStyle name="_~7644457_27 Fakro" xfId="42"/>
    <cellStyle name="_~7644457_28 VELUX" xfId="43"/>
    <cellStyle name="_~7644457_3 Черепица Decra" xfId="44"/>
    <cellStyle name="_~7644457_30 Вентиляция Vilpe" xfId="45"/>
    <cellStyle name="_~7644457_31 Рекламные стенды GL" xfId="46"/>
    <cellStyle name="_~7644457_8 Инструмент GL 1" xfId="47"/>
    <cellStyle name="_~7644457_9 Инструмент GL 2" xfId="48"/>
    <cellStyle name="_~7644457_Прайс комп черепица Decra - c 31.03.2015 - мини Центр" xfId="49"/>
    <cellStyle name="_price_der_nov_раб" xfId="50"/>
    <cellStyle name="_price_der_nov_раб_~2260219" xfId="51"/>
    <cellStyle name="_price_der_nov_раб_~2260219 2" xfId="52"/>
    <cellStyle name="_price_der_nov_раб_~2260219_~2131575" xfId="53"/>
    <cellStyle name="_price_der_nov_раб_~2260219_Decra" xfId="54"/>
    <cellStyle name="_price_der_nov_раб_~2260219_Vilpe" xfId="55"/>
    <cellStyle name="_price_der_nov_раб_~2260219_Дилерский прайс-лист 03.03.14 Единый+Q35" xfId="56"/>
    <cellStyle name="_price_der_nov_раб_~2260219_Макет временных" xfId="57"/>
    <cellStyle name="_price_der_nov_раб_~2260219_Прайс полный ассортимент Центр от 09.07" xfId="58"/>
    <cellStyle name="_price_der_nov_раб_~2260219_Розничный прайс-лист 03.03.14" xfId="59"/>
    <cellStyle name="_price_der_nov_раб_~2260219_Розничный прайс-лист 07.04.14" xfId="60"/>
    <cellStyle name="_price_der_nov_раб_~2260219_Цокольные панели Ванштайн" xfId="61"/>
    <cellStyle name="_price_der_nov_раб_~2260219_Цокольные панели Ванштайн 2" xfId="62"/>
    <cellStyle name="_price_der_nov_раб_~6447645" xfId="63"/>
    <cellStyle name="_price_der_nov_раб_GL розничный прайс Краснодар - 03.09.12" xfId="64"/>
    <cellStyle name="_price_der_nov_раб_дилерский прайс - лист 17.02.12 ПИТЕР" xfId="65"/>
    <cellStyle name="_price_der_nov_раб_дилерский прайс - лист 18.04.12" xfId="66"/>
    <cellStyle name="_price_der_nov_раб_Прайс для Краснодара 2" xfId="67"/>
    <cellStyle name="_price_der_nov_раб_Прайс полный ассортимент 22.12.2010  Центр" xfId="68"/>
    <cellStyle name="_price_der_nov_раб_Прайс полный ассортимент от 06.02.12 Одинцово" xfId="69"/>
    <cellStyle name="_price_der_nov_раб_Прайс полный ассортимент от 06.02.12 Центр" xfId="70"/>
    <cellStyle name="_price_der_nov_раб_Прайс полный ассортимент от 19.10.2011 Центр" xfId="71"/>
    <cellStyle name="_price_der_nov_раб_Прайс полный ассортимент СПБ  от 22.08.12 Ворота + фигурный профнастил" xfId="72"/>
    <cellStyle name="_price_der_nov_раб_Прайс полный ассортимент Центр от 01.06.12" xfId="73"/>
    <cellStyle name="_price_der_nov_раб_Прайс полный ассортимент Центр от 06.08.12" xfId="74"/>
    <cellStyle name="_price_der_nov_раб_Прайс полный ассортимент Центр от 22.08.12 Ворота + фигурный профнастил" xfId="75"/>
    <cellStyle name="_price_der_nov_раб_Прайс полный ассортимент Центр от 29.06.12" xfId="76"/>
    <cellStyle name="_Книга2" xfId="77"/>
    <cellStyle name="_Книга2 2" xfId="78"/>
    <cellStyle name="_Книга2 3" xfId="79"/>
    <cellStyle name="_Книга2 4" xfId="80"/>
    <cellStyle name="_Книга2_10 Комплектующие" xfId="81"/>
    <cellStyle name="_Книга2_11 ЭБК GL" xfId="82"/>
    <cellStyle name="_Книга2_12 ЭБК Optima" xfId="83"/>
    <cellStyle name="_Книга2_15 Виниловый сайдинг GL AMERIKA" xfId="84"/>
    <cellStyle name="_Книга2_21 Эл-ты панельных ограждений" xfId="85"/>
    <cellStyle name="_Книга2_23 Времен.огр.+Рулон+Штакетник" xfId="86"/>
    <cellStyle name="_Книга2_24 Откатные ворота" xfId="87"/>
    <cellStyle name="_Книга2_25 Распашные ворота и калит" xfId="88"/>
    <cellStyle name="_Книга2_26 Locinox" xfId="89"/>
    <cellStyle name="_Книга2_27 Fakro" xfId="90"/>
    <cellStyle name="_Книга2_28 VELUX" xfId="91"/>
    <cellStyle name="_Книга2_3 Черепица Decra" xfId="92"/>
    <cellStyle name="_Книга2_30 Вентиляция Vilpe" xfId="93"/>
    <cellStyle name="_Книга2_31 Рекламные стенды GL" xfId="94"/>
    <cellStyle name="_Книга2_8 Инструмент GL 1" xfId="95"/>
    <cellStyle name="_Книга2_9 Инструмент GL 2" xfId="96"/>
    <cellStyle name="_Книга2_Прайс комп черепица Decra - c 31.03.2015 - мини Центр" xfId="97"/>
    <cellStyle name="_лестницы" xfId="98"/>
    <cellStyle name="_лестницы 2" xfId="99"/>
    <cellStyle name="_лестницы 3" xfId="100"/>
    <cellStyle name="_лестницы 4" xfId="101"/>
    <cellStyle name="_лестницы_10 Комплектующие" xfId="102"/>
    <cellStyle name="_лестницы_11 ЭБК GL" xfId="103"/>
    <cellStyle name="_лестницы_12 ЭБК Optima" xfId="104"/>
    <cellStyle name="_лестницы_15 Виниловый сайдинг GL AMERIKA" xfId="105"/>
    <cellStyle name="_лестницы_21 Эл-ты панельных ограждений" xfId="106"/>
    <cellStyle name="_лестницы_23 Времен.огр.+Рулон+Штакетник" xfId="107"/>
    <cellStyle name="_лестницы_24 Откатные ворота" xfId="108"/>
    <cellStyle name="_лестницы_25 Распашные ворота и калит" xfId="109"/>
    <cellStyle name="_лестницы_26 Locinox" xfId="110"/>
    <cellStyle name="_лестницы_27 Fakro" xfId="111"/>
    <cellStyle name="_лестницы_28 VELUX" xfId="112"/>
    <cellStyle name="_лестницы_3 Черепица Decra" xfId="113"/>
    <cellStyle name="_лестницы_30 Вентиляция Vilpe" xfId="114"/>
    <cellStyle name="_лестницы_31 Рекламные стенды GL" xfId="115"/>
    <cellStyle name="_лестницы_8 Инструмент GL 1" xfId="116"/>
    <cellStyle name="_лестницы_9 Инструмент GL 2" xfId="117"/>
    <cellStyle name="_лестницы_Прайс комп черепица Decra - c 31.03.2015 - мини Центр" xfId="118"/>
    <cellStyle name="_прайс-лист розница" xfId="119"/>
    <cellStyle name="_прайс-лист розница 2" xfId="120"/>
    <cellStyle name="_прайс-лист розница 3" xfId="121"/>
    <cellStyle name="_прайс-лист розница 4" xfId="122"/>
    <cellStyle name="_прайс-лист розница_10 Комплектующие" xfId="123"/>
    <cellStyle name="_прайс-лист розница_11 ЭБК GL" xfId="124"/>
    <cellStyle name="_прайс-лист розница_12 ЭБК Optima" xfId="125"/>
    <cellStyle name="_прайс-лист розница_15 Виниловый сайдинг GL AMERIKA" xfId="126"/>
    <cellStyle name="_прайс-лист розница_21 Эл-ты панельных ограждений" xfId="127"/>
    <cellStyle name="_прайс-лист розница_23 Времен.огр.+Рулон+Штакетник" xfId="128"/>
    <cellStyle name="_прайс-лист розница_24 Откатные ворота" xfId="129"/>
    <cellStyle name="_прайс-лист розница_25 Распашные ворота и калит" xfId="130"/>
    <cellStyle name="_прайс-лист розница_26 Locinox" xfId="131"/>
    <cellStyle name="_прайс-лист розница_27 Fakro" xfId="132"/>
    <cellStyle name="_прайс-лист розница_28 VELUX" xfId="133"/>
    <cellStyle name="_прайс-лист розница_3 Черепица Decra" xfId="134"/>
    <cellStyle name="_прайс-лист розница_30 Вентиляция Vilpe" xfId="135"/>
    <cellStyle name="_прайс-лист розница_31 Рекламные стенды GL" xfId="136"/>
    <cellStyle name="_прайс-лист розница_8 Инструмент GL 1" xfId="137"/>
    <cellStyle name="_прайс-лист розница_9 Инструмент GL 2" xfId="138"/>
    <cellStyle name="_прайс-лист розница_Прайс комп черепица Decra - c 31.03.2015 - мини Центр" xfId="139"/>
    <cellStyle name="-15-1976" xfId="140"/>
    <cellStyle name="-15-1976 2" xfId="141"/>
    <cellStyle name="-15-1976 3" xfId="142"/>
    <cellStyle name="-15-1976 4" xfId="143"/>
    <cellStyle name="20% - Акцент1 2" xfId="144"/>
    <cellStyle name="20% - Акцент1 2 2" xfId="145"/>
    <cellStyle name="20% - Акцент1 2 3" xfId="146"/>
    <cellStyle name="20% - Акцент1 2 4" xfId="147"/>
    <cellStyle name="20% - Акцент1 2_10 Комплектующие" xfId="148"/>
    <cellStyle name="20% - Акцент1 3" xfId="149"/>
    <cellStyle name="20% - Акцент2 2" xfId="150"/>
    <cellStyle name="20% - Акцент2 2 2" xfId="151"/>
    <cellStyle name="20% - Акцент2 2 3" xfId="152"/>
    <cellStyle name="20% - Акцент2 2 4" xfId="153"/>
    <cellStyle name="20% - Акцент2 2_10 Комплектующие" xfId="154"/>
    <cellStyle name="20% - Акцент2 3" xfId="155"/>
    <cellStyle name="20% - Акцент3 2" xfId="156"/>
    <cellStyle name="20% - Акцент3 2 2" xfId="157"/>
    <cellStyle name="20% - Акцент3 2 3" xfId="158"/>
    <cellStyle name="20% - Акцент3 2 4" xfId="159"/>
    <cellStyle name="20% - Акцент3 2_10 Комплектующие" xfId="160"/>
    <cellStyle name="20% - Акцент3 3" xfId="161"/>
    <cellStyle name="20% - Акцент4 2" xfId="162"/>
    <cellStyle name="20% - Акцент4 2 2" xfId="163"/>
    <cellStyle name="20% - Акцент4 2 3" xfId="164"/>
    <cellStyle name="20% - Акцент4 2 4" xfId="165"/>
    <cellStyle name="20% - Акцент4 2_10 Комплектующие" xfId="166"/>
    <cellStyle name="20% - Акцент4 3" xfId="167"/>
    <cellStyle name="20% - Акцент5 2" xfId="168"/>
    <cellStyle name="20% - Акцент5 2 2" xfId="169"/>
    <cellStyle name="20% - Акцент5 2 3" xfId="170"/>
    <cellStyle name="20% - Акцент5 2 4" xfId="171"/>
    <cellStyle name="20% - Акцент5 2_10 Комплектующие" xfId="172"/>
    <cellStyle name="20% - Акцент5 3" xfId="173"/>
    <cellStyle name="20% - Акцент6 2" xfId="174"/>
    <cellStyle name="20% - Акцент6 2 2" xfId="175"/>
    <cellStyle name="20% - Акцент6 2 3" xfId="176"/>
    <cellStyle name="20% - Акцент6 2 4" xfId="177"/>
    <cellStyle name="20% - Акцент6 2_10 Комплектующие" xfId="178"/>
    <cellStyle name="20% - Акцент6 3" xfId="179"/>
    <cellStyle name="40% - Акцент1 2" xfId="180"/>
    <cellStyle name="40% - Акцент1 2 2" xfId="181"/>
    <cellStyle name="40% - Акцент1 2 3" xfId="182"/>
    <cellStyle name="40% - Акцент1 2 4" xfId="183"/>
    <cellStyle name="40% - Акцент1 2_10 Комплектующие" xfId="184"/>
    <cellStyle name="40% - Акцент1 3" xfId="185"/>
    <cellStyle name="40% - Акцент2 2" xfId="186"/>
    <cellStyle name="40% - Акцент2 2 2" xfId="187"/>
    <cellStyle name="40% - Акцент2 2 3" xfId="188"/>
    <cellStyle name="40% - Акцент2 2 4" xfId="189"/>
    <cellStyle name="40% - Акцент2 2_10 Комплектующие" xfId="190"/>
    <cellStyle name="40% - Акцент2 3" xfId="191"/>
    <cellStyle name="40% - Акцент3 2" xfId="192"/>
    <cellStyle name="40% - Акцент3 2 2" xfId="193"/>
    <cellStyle name="40% - Акцент3 2 3" xfId="194"/>
    <cellStyle name="40% - Акцент3 2 4" xfId="195"/>
    <cellStyle name="40% - Акцент3 2_10 Комплектующие" xfId="196"/>
    <cellStyle name="40% - Акцент3 3" xfId="197"/>
    <cellStyle name="40% - Акцент4 2" xfId="198"/>
    <cellStyle name="40% - Акцент4 2 2" xfId="199"/>
    <cellStyle name="40% - Акцент4 2 3" xfId="200"/>
    <cellStyle name="40% - Акцент4 2 4" xfId="201"/>
    <cellStyle name="40% - Акцент4 2_10 Комплектующие" xfId="202"/>
    <cellStyle name="40% - Акцент4 3" xfId="203"/>
    <cellStyle name="40% - Акцент5 2" xfId="204"/>
    <cellStyle name="40% - Акцент5 2 2" xfId="205"/>
    <cellStyle name="40% - Акцент5 2 3" xfId="206"/>
    <cellStyle name="40% - Акцент5 2 4" xfId="207"/>
    <cellStyle name="40% - Акцент5 2_10 Комплектующие" xfId="208"/>
    <cellStyle name="40% - Акцент5 3" xfId="209"/>
    <cellStyle name="40% - Акцент6 2" xfId="210"/>
    <cellStyle name="40% - Акцент6 2 2" xfId="211"/>
    <cellStyle name="40% - Акцент6 2 3" xfId="212"/>
    <cellStyle name="40% - Акцент6 2 4" xfId="213"/>
    <cellStyle name="40% - Акцент6 2_10 Комплектующие" xfId="214"/>
    <cellStyle name="40% - Акцент6 3" xfId="215"/>
    <cellStyle name="60% - Акцент1 2" xfId="216"/>
    <cellStyle name="60% - Акцент1 2 2" xfId="217"/>
    <cellStyle name="60% - Акцент1 2 3" xfId="218"/>
    <cellStyle name="60% - Акцент1 2 4" xfId="219"/>
    <cellStyle name="60% - Акцент1 3" xfId="220"/>
    <cellStyle name="60% - Акцент2 2" xfId="221"/>
    <cellStyle name="60% - Акцент2 2 2" xfId="222"/>
    <cellStyle name="60% - Акцент2 2 3" xfId="223"/>
    <cellStyle name="60% - Акцент2 2 4" xfId="224"/>
    <cellStyle name="60% - Акцент2 3" xfId="225"/>
    <cellStyle name="60% - Акцент3 2" xfId="226"/>
    <cellStyle name="60% - Акцент3 2 2" xfId="227"/>
    <cellStyle name="60% - Акцент3 2 3" xfId="228"/>
    <cellStyle name="60% - Акцент3 2 4" xfId="229"/>
    <cellStyle name="60% - Акцент3 3" xfId="230"/>
    <cellStyle name="60% - Акцент4 2" xfId="231"/>
    <cellStyle name="60% - Акцент4 2 2" xfId="232"/>
    <cellStyle name="60% - Акцент4 2 3" xfId="233"/>
    <cellStyle name="60% - Акцент4 2 4" xfId="234"/>
    <cellStyle name="60% - Акцент4 3" xfId="235"/>
    <cellStyle name="60% - Акцент5 2" xfId="236"/>
    <cellStyle name="60% - Акцент5 2 2" xfId="237"/>
    <cellStyle name="60% - Акцент5 2 3" xfId="238"/>
    <cellStyle name="60% - Акцент5 2 4" xfId="239"/>
    <cellStyle name="60% - Акцент5 3" xfId="240"/>
    <cellStyle name="60% - Акцент6 2" xfId="241"/>
    <cellStyle name="60% - Акцент6 2 2" xfId="242"/>
    <cellStyle name="60% - Акцент6 2 3" xfId="243"/>
    <cellStyle name="60% - Акцент6 2 4" xfId="244"/>
    <cellStyle name="60% - Акцент6 3" xfId="245"/>
    <cellStyle name="Euro" xfId="246"/>
    <cellStyle name="Euro 2" xfId="247"/>
    <cellStyle name="Euro 3" xfId="248"/>
    <cellStyle name="Euro 4" xfId="249"/>
    <cellStyle name="Euro_10 Комплектующие" xfId="250"/>
    <cellStyle name="Normal 2" xfId="251"/>
    <cellStyle name="Normal_Sheet1" xfId="252"/>
    <cellStyle name="Standaard 10" xfId="253"/>
    <cellStyle name="Standaard 10 2" xfId="254"/>
    <cellStyle name="Standaard 10 3" xfId="255"/>
    <cellStyle name="Standaard 10 4" xfId="256"/>
    <cellStyle name="Standaard 11" xfId="257"/>
    <cellStyle name="Standaard 11 2" xfId="258"/>
    <cellStyle name="Standaard 11 3" xfId="259"/>
    <cellStyle name="Standaard 11 4" xfId="260"/>
    <cellStyle name="Standaard 12" xfId="261"/>
    <cellStyle name="Standaard 12 2" xfId="262"/>
    <cellStyle name="Standaard 12 3" xfId="263"/>
    <cellStyle name="Standaard 12 4" xfId="264"/>
    <cellStyle name="Standaard 2" xfId="265"/>
    <cellStyle name="Standaard 2 2" xfId="266"/>
    <cellStyle name="Standaard 2 3" xfId="267"/>
    <cellStyle name="Standaard 2 4" xfId="268"/>
    <cellStyle name="Standaard 3" xfId="269"/>
    <cellStyle name="Standaard 3 2" xfId="270"/>
    <cellStyle name="Standaard 3 3" xfId="271"/>
    <cellStyle name="Standaard 3 4" xfId="272"/>
    <cellStyle name="Standaard 4" xfId="273"/>
    <cellStyle name="Standaard 4 2" xfId="274"/>
    <cellStyle name="Standaard 4 3" xfId="275"/>
    <cellStyle name="Standaard 4 4" xfId="276"/>
    <cellStyle name="Standaard 5" xfId="277"/>
    <cellStyle name="Standaard 5 2" xfId="278"/>
    <cellStyle name="Standaard 5 3" xfId="279"/>
    <cellStyle name="Standaard 5 4" xfId="280"/>
    <cellStyle name="Standaard 6" xfId="281"/>
    <cellStyle name="Standaard 6 2" xfId="282"/>
    <cellStyle name="Standaard 6 3" xfId="283"/>
    <cellStyle name="Standaard 6 4" xfId="284"/>
    <cellStyle name="Standaard 7" xfId="285"/>
    <cellStyle name="Standaard 7 2" xfId="286"/>
    <cellStyle name="Standaard 7 3" xfId="287"/>
    <cellStyle name="Standaard 7 4" xfId="288"/>
    <cellStyle name="Standaard 8" xfId="289"/>
    <cellStyle name="Standaard 8 2" xfId="290"/>
    <cellStyle name="Standaard 8 3" xfId="291"/>
    <cellStyle name="Standaard 8 4" xfId="292"/>
    <cellStyle name="Standaard 9" xfId="293"/>
    <cellStyle name="Standaard 9 2" xfId="294"/>
    <cellStyle name="Standaard 9 3" xfId="295"/>
    <cellStyle name="Standaard 9 4" xfId="296"/>
    <cellStyle name="Акцент1 2" xfId="297"/>
    <cellStyle name="Акцент1 2 2" xfId="298"/>
    <cellStyle name="Акцент1 2 3" xfId="299"/>
    <cellStyle name="Акцент1 2 4" xfId="300"/>
    <cellStyle name="Акцент1 3" xfId="301"/>
    <cellStyle name="Акцент2 2" xfId="302"/>
    <cellStyle name="Акцент2 2 2" xfId="303"/>
    <cellStyle name="Акцент2 2 3" xfId="304"/>
    <cellStyle name="Акцент2 2 4" xfId="305"/>
    <cellStyle name="Акцент2 3" xfId="306"/>
    <cellStyle name="Акцент3 2" xfId="307"/>
    <cellStyle name="Акцент3 2 2" xfId="308"/>
    <cellStyle name="Акцент3 2 3" xfId="309"/>
    <cellStyle name="Акцент3 2 4" xfId="310"/>
    <cellStyle name="Акцент3 3" xfId="311"/>
    <cellStyle name="Акцент4 2" xfId="312"/>
    <cellStyle name="Акцент4 2 2" xfId="313"/>
    <cellStyle name="Акцент4 2 3" xfId="314"/>
    <cellStyle name="Акцент4 2 4" xfId="315"/>
    <cellStyle name="Акцент4 3" xfId="316"/>
    <cellStyle name="Акцент5 2" xfId="317"/>
    <cellStyle name="Акцент5 2 2" xfId="318"/>
    <cellStyle name="Акцент5 2 3" xfId="319"/>
    <cellStyle name="Акцент5 2 4" xfId="320"/>
    <cellStyle name="Акцент5 3" xfId="321"/>
    <cellStyle name="Акцент6 2" xfId="322"/>
    <cellStyle name="Акцент6 2 2" xfId="323"/>
    <cellStyle name="Акцент6 2 3" xfId="324"/>
    <cellStyle name="Акцент6 2 4" xfId="325"/>
    <cellStyle name="Акцент6 3" xfId="326"/>
    <cellStyle name="Ввод  2" xfId="327"/>
    <cellStyle name="Ввод  2 2" xfId="328"/>
    <cellStyle name="Ввод  2 3" xfId="329"/>
    <cellStyle name="Ввод  2 4" xfId="330"/>
    <cellStyle name="Ввод  3" xfId="331"/>
    <cellStyle name="Вывод 2" xfId="332"/>
    <cellStyle name="Вывод 2 2" xfId="333"/>
    <cellStyle name="Вывод 2 3" xfId="334"/>
    <cellStyle name="Вывод 2 4" xfId="335"/>
    <cellStyle name="Вывод 3" xfId="336"/>
    <cellStyle name="Вычисление 2" xfId="337"/>
    <cellStyle name="Вычисление 2 2" xfId="338"/>
    <cellStyle name="Вычисление 2 3" xfId="339"/>
    <cellStyle name="Вычисление 2 4" xfId="340"/>
    <cellStyle name="Вычисление 3" xfId="341"/>
    <cellStyle name="Гиперссылка 2" xfId="342"/>
    <cellStyle name="Гиперссылка 3" xfId="343"/>
    <cellStyle name="Гиперссылка 3 2" xfId="344"/>
    <cellStyle name="Денежный 2" xfId="345"/>
    <cellStyle name="Заголовок 1 2" xfId="346"/>
    <cellStyle name="Заголовок 1 3" xfId="347"/>
    <cellStyle name="Заголовок 2 2" xfId="348"/>
    <cellStyle name="Заголовок 2 3" xfId="349"/>
    <cellStyle name="Заголовок 3 2" xfId="350"/>
    <cellStyle name="Заголовок 3 3" xfId="351"/>
    <cellStyle name="Заголовок 4 2" xfId="352"/>
    <cellStyle name="Заголовок 4 3" xfId="353"/>
    <cellStyle name="Заголовок сводной таблицы" xfId="354"/>
    <cellStyle name="Итог 2" xfId="355"/>
    <cellStyle name="Итог 3" xfId="356"/>
    <cellStyle name="Категория сводной таблицы" xfId="357"/>
    <cellStyle name="Контрольная ячейка 2" xfId="358"/>
    <cellStyle name="Контрольная ячейка 2 2" xfId="359"/>
    <cellStyle name="Контрольная ячейка 2 3" xfId="360"/>
    <cellStyle name="Контрольная ячейка 2 4" xfId="361"/>
    <cellStyle name="Контрольная ячейка 3" xfId="362"/>
    <cellStyle name="Название 2" xfId="363"/>
    <cellStyle name="Название 3" xfId="364"/>
    <cellStyle name="Нейтральный 2" xfId="365"/>
    <cellStyle name="Нейтральный 2 2" xfId="366"/>
    <cellStyle name="Нейтральный 2 3" xfId="367"/>
    <cellStyle name="Нейтральный 2 4" xfId="368"/>
    <cellStyle name="Нейтральный 3" xfId="369"/>
    <cellStyle name="Обычный" xfId="0" builtinId="0"/>
    <cellStyle name="Обычный 10" xfId="370"/>
    <cellStyle name="Обычный 10 2" xfId="371"/>
    <cellStyle name="Обычный 10_10 Комплектующие" xfId="372"/>
    <cellStyle name="Обычный 11" xfId="373"/>
    <cellStyle name="Обычный 11 2" xfId="374"/>
    <cellStyle name="Обычный 11 2 2" xfId="375"/>
    <cellStyle name="Обычный 11 3" xfId="376"/>
    <cellStyle name="Обычный 11 3 2" xfId="377"/>
    <cellStyle name="Обычный 12" xfId="378"/>
    <cellStyle name="Обычный 12 2" xfId="379"/>
    <cellStyle name="Обычный 13" xfId="380"/>
    <cellStyle name="Обычный 13 2" xfId="381"/>
    <cellStyle name="Обычный 13 2 2" xfId="382"/>
    <cellStyle name="Обычный 13 3" xfId="383"/>
    <cellStyle name="Обычный 13_10 Комплектующие" xfId="384"/>
    <cellStyle name="Обычный 14" xfId="385"/>
    <cellStyle name="Обычный 14 2" xfId="386"/>
    <cellStyle name="Обычный 14 3" xfId="387"/>
    <cellStyle name="Обычный 15" xfId="388"/>
    <cellStyle name="Обычный 15 2" xfId="389"/>
    <cellStyle name="Обычный 15 2 2" xfId="390"/>
    <cellStyle name="Обычный 15 3" xfId="391"/>
    <cellStyle name="Обычный 15 4" xfId="392"/>
    <cellStyle name="Обычный 15 5" xfId="393"/>
    <cellStyle name="Обычный 15 6" xfId="394"/>
    <cellStyle name="Обычный 15_10 Комплектующие" xfId="395"/>
    <cellStyle name="Обычный 16" xfId="396"/>
    <cellStyle name="Обычный 16 2" xfId="397"/>
    <cellStyle name="Обычный 16 3" xfId="398"/>
    <cellStyle name="Обычный 16_10 Комплектующие" xfId="399"/>
    <cellStyle name="Обычный 17" xfId="400"/>
    <cellStyle name="Обычный 17 2" xfId="401"/>
    <cellStyle name="Обычный 17 3" xfId="402"/>
    <cellStyle name="Обычный 17_10 Комплектующие" xfId="403"/>
    <cellStyle name="Обычный 18" xfId="404"/>
    <cellStyle name="Обычный 18 2" xfId="405"/>
    <cellStyle name="Обычный 18 2 2" xfId="406"/>
    <cellStyle name="Обычный 18 3" xfId="407"/>
    <cellStyle name="Обычный 18 3 2" xfId="408"/>
    <cellStyle name="Обычный 18 4" xfId="409"/>
    <cellStyle name="Обычный 18 4 2" xfId="410"/>
    <cellStyle name="Обычный 18 4 2 2" xfId="411"/>
    <cellStyle name="Обычный 18 4 3" xfId="412"/>
    <cellStyle name="Обычный 18 5" xfId="413"/>
    <cellStyle name="Обычный 18 6" xfId="414"/>
    <cellStyle name="Обычный 18_10 Комплектующие" xfId="415"/>
    <cellStyle name="Обычный 19" xfId="416"/>
    <cellStyle name="Обычный 19 2" xfId="417"/>
    <cellStyle name="Обычный 19 3" xfId="418"/>
    <cellStyle name="Обычный 2" xfId="5"/>
    <cellStyle name="Обычный 2 2" xfId="419"/>
    <cellStyle name="Обычный 2 2 2" xfId="420"/>
    <cellStyle name="Обычный 2 2_10 Комплектующие" xfId="421"/>
    <cellStyle name="Обычный 2 3" xfId="422"/>
    <cellStyle name="Обычный 2 3 2" xfId="423"/>
    <cellStyle name="Обычный 2 4" xfId="424"/>
    <cellStyle name="Обычный 2_10 Комплектующие" xfId="425"/>
    <cellStyle name="Обычный 20" xfId="426"/>
    <cellStyle name="Обычный 20 2" xfId="427"/>
    <cellStyle name="Обычный 20 3" xfId="428"/>
    <cellStyle name="Обычный 20_2 Optima СПБ" xfId="429"/>
    <cellStyle name="Обычный 21" xfId="430"/>
    <cellStyle name="Обычный 22" xfId="431"/>
    <cellStyle name="Обычный 22 2" xfId="432"/>
    <cellStyle name="Обычный 22 2 2" xfId="433"/>
    <cellStyle name="Обычный 22 3" xfId="434"/>
    <cellStyle name="Обычный 23" xfId="435"/>
    <cellStyle name="Обычный 23 2" xfId="436"/>
    <cellStyle name="Обычный 24" xfId="437"/>
    <cellStyle name="Обычный 24 2" xfId="438"/>
    <cellStyle name="Обычный 25" xfId="439"/>
    <cellStyle name="Обычный 26" xfId="440"/>
    <cellStyle name="Обычный 27" xfId="441"/>
    <cellStyle name="Обычный 28" xfId="442"/>
    <cellStyle name="Обычный 29" xfId="443"/>
    <cellStyle name="Обычный 3" xfId="444"/>
    <cellStyle name="Обычный 3 2" xfId="445"/>
    <cellStyle name="Обычный 30" xfId="446"/>
    <cellStyle name="Обычный 4" xfId="447"/>
    <cellStyle name="Обычный 4 2" xfId="448"/>
    <cellStyle name="Обычный 4 3" xfId="449"/>
    <cellStyle name="Обычный 4 4" xfId="450"/>
    <cellStyle name="Обычный 4_~2131575" xfId="451"/>
    <cellStyle name="Обычный 5" xfId="452"/>
    <cellStyle name="Обычный 6" xfId="453"/>
    <cellStyle name="Обычный 6 2" xfId="454"/>
    <cellStyle name="Обычный 6 3" xfId="455"/>
    <cellStyle name="Обычный 6 4" xfId="456"/>
    <cellStyle name="Обычный 6 5" xfId="457"/>
    <cellStyle name="Обычный 7" xfId="458"/>
    <cellStyle name="Обычный 7 2" xfId="459"/>
    <cellStyle name="Обычный 7_10 Комплектующие" xfId="460"/>
    <cellStyle name="Обычный 8" xfId="461"/>
    <cellStyle name="Обычный 8 2" xfId="462"/>
    <cellStyle name="Обычный 8_10 Комплектующие" xfId="463"/>
    <cellStyle name="Обычный 9" xfId="464"/>
    <cellStyle name="Обычный 9 10" xfId="465"/>
    <cellStyle name="Обычный 9 10 2" xfId="466"/>
    <cellStyle name="Обычный 9 2" xfId="467"/>
    <cellStyle name="Обычный 9 2 2" xfId="468"/>
    <cellStyle name="Обычный 9 3" xfId="469"/>
    <cellStyle name="Обычный 9 3 2" xfId="470"/>
    <cellStyle name="Обычный 9 4" xfId="471"/>
    <cellStyle name="Обычный 9 4 2" xfId="472"/>
    <cellStyle name="Обычный 9 4 2 2" xfId="473"/>
    <cellStyle name="Обычный 9 4 3" xfId="474"/>
    <cellStyle name="Обычный 9 4_10 Комплектующие" xfId="475"/>
    <cellStyle name="Обычный 9 5" xfId="476"/>
    <cellStyle name="Обычный 9 5 2" xfId="477"/>
    <cellStyle name="Обычный 9 6" xfId="478"/>
    <cellStyle name="Обычный 9 6 2" xfId="479"/>
    <cellStyle name="Обычный 9 7" xfId="480"/>
    <cellStyle name="Обычный 9 8" xfId="481"/>
    <cellStyle name="Обычный 9 8 2" xfId="482"/>
    <cellStyle name="Обычный 9 8 2 2" xfId="483"/>
    <cellStyle name="Обычный 9 8 3" xfId="484"/>
    <cellStyle name="Обычный 9 9" xfId="485"/>
    <cellStyle name="Обычный 9_10 Комплектующие" xfId="486"/>
    <cellStyle name="Обычный_Vilpe1" xfId="1"/>
    <cellStyle name="Обычный_Лист1 2" xfId="3"/>
    <cellStyle name="Обычный_Лист1_Книга2" xfId="2"/>
    <cellStyle name="Обычный_металлист FAKRO" xfId="4"/>
    <cellStyle name="Обычный_прайс дилерский _14.06.11 3 2" xfId="6"/>
    <cellStyle name="Плохой 2" xfId="487"/>
    <cellStyle name="Плохой 2 2" xfId="488"/>
    <cellStyle name="Плохой 2 3" xfId="489"/>
    <cellStyle name="Плохой 2 4" xfId="490"/>
    <cellStyle name="Плохой 3" xfId="491"/>
    <cellStyle name="Пояснение 2" xfId="492"/>
    <cellStyle name="Пояснение 3" xfId="493"/>
    <cellStyle name="Примечание 2" xfId="494"/>
    <cellStyle name="Примечание 2 2" xfId="495"/>
    <cellStyle name="Примечание 2 3" xfId="496"/>
    <cellStyle name="Примечание 2 4" xfId="497"/>
    <cellStyle name="Примечание 3" xfId="498"/>
    <cellStyle name="Процентный 2" xfId="499"/>
    <cellStyle name="Процентный 2 2" xfId="500"/>
    <cellStyle name="Процентный 2 3" xfId="501"/>
    <cellStyle name="Процентный 2 4" xfId="502"/>
    <cellStyle name="Процентный 3" xfId="503"/>
    <cellStyle name="Процентный 3 2" xfId="504"/>
    <cellStyle name="Процентный 3 3" xfId="505"/>
    <cellStyle name="Процентный 3 4" xfId="506"/>
    <cellStyle name="Процентный 4" xfId="507"/>
    <cellStyle name="Процентный 4 2" xfId="508"/>
    <cellStyle name="Процентный 4 3" xfId="509"/>
    <cellStyle name="Процентный 5" xfId="510"/>
    <cellStyle name="Процентный 6" xfId="511"/>
    <cellStyle name="Связанная ячейка 2" xfId="512"/>
    <cellStyle name="Связанная ячейка 3" xfId="513"/>
    <cellStyle name="Стиль 1" xfId="514"/>
    <cellStyle name="Текст предупреждения 2" xfId="515"/>
    <cellStyle name="Текст предупреждения 3" xfId="516"/>
    <cellStyle name="Финансовый 2" xfId="517"/>
    <cellStyle name="Финансовый 2 2" xfId="518"/>
    <cellStyle name="Финансовый 2 3" xfId="519"/>
    <cellStyle name="Финансовый 2 4" xfId="520"/>
    <cellStyle name="Финансовый 2_2 Optima СПБ" xfId="521"/>
    <cellStyle name="Финансовый 3" xfId="522"/>
    <cellStyle name="Финансовый 3 2" xfId="523"/>
    <cellStyle name="Финансовый 3 3" xfId="524"/>
    <cellStyle name="Финансовый 4" xfId="525"/>
    <cellStyle name="Финансовый 4 2" xfId="526"/>
    <cellStyle name="Финансовый 4 2 2" xfId="527"/>
    <cellStyle name="Финансовый 4 3" xfId="528"/>
    <cellStyle name="Финансовый 4 3 2" xfId="529"/>
    <cellStyle name="Финансовый 4 3 3" xfId="530"/>
    <cellStyle name="Финансовый 4 3 3 2" xfId="531"/>
    <cellStyle name="Финансовый 4 4" xfId="532"/>
    <cellStyle name="Финансовый 4_10 Комплектующие" xfId="533"/>
    <cellStyle name="Финансовый 5" xfId="534"/>
    <cellStyle name="Хороший 2" xfId="535"/>
    <cellStyle name="Хороший 2 2" xfId="536"/>
    <cellStyle name="Хороший 2 3" xfId="537"/>
    <cellStyle name="Хороший 2 4" xfId="538"/>
    <cellStyle name="Хороший 3" xfId="5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17</xdr:row>
      <xdr:rowOff>38100</xdr:rowOff>
    </xdr:from>
    <xdr:ext cx="1504950" cy="1476375"/>
    <xdr:pic>
      <xdr:nvPicPr>
        <xdr:cNvPr id="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4048125"/>
          <a:ext cx="150495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152400</xdr:colOff>
      <xdr:row>23</xdr:row>
      <xdr:rowOff>47625</xdr:rowOff>
    </xdr:from>
    <xdr:ext cx="1447800" cy="1447800"/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5600700"/>
          <a:ext cx="144780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447675</xdr:colOff>
      <xdr:row>29</xdr:row>
      <xdr:rowOff>107949</xdr:rowOff>
    </xdr:from>
    <xdr:ext cx="714375" cy="587375"/>
    <xdr:pic>
      <xdr:nvPicPr>
        <xdr:cNvPr id="4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7675" y="7204074"/>
          <a:ext cx="714375" cy="58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85725</xdr:colOff>
      <xdr:row>32</xdr:row>
      <xdr:rowOff>104775</xdr:rowOff>
    </xdr:from>
    <xdr:ext cx="771525" cy="685800"/>
    <xdr:pic>
      <xdr:nvPicPr>
        <xdr:cNvPr id="5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7972425"/>
          <a:ext cx="7715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809625</xdr:colOff>
      <xdr:row>35</xdr:row>
      <xdr:rowOff>95249</xdr:rowOff>
    </xdr:from>
    <xdr:ext cx="891020" cy="600075"/>
    <xdr:pic>
      <xdr:nvPicPr>
        <xdr:cNvPr id="6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9625" y="8734424"/>
          <a:ext cx="89102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171450</xdr:colOff>
      <xdr:row>39</xdr:row>
      <xdr:rowOff>114300</xdr:rowOff>
    </xdr:from>
    <xdr:ext cx="689192" cy="2647950"/>
    <xdr:pic>
      <xdr:nvPicPr>
        <xdr:cNvPr id="7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71450" y="9782175"/>
          <a:ext cx="689192" cy="264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1057275</xdr:colOff>
      <xdr:row>39</xdr:row>
      <xdr:rowOff>95250</xdr:rowOff>
    </xdr:from>
    <xdr:ext cx="681610" cy="2609850"/>
    <xdr:pic>
      <xdr:nvPicPr>
        <xdr:cNvPr id="8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57275" y="9763125"/>
          <a:ext cx="681610" cy="260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133350</xdr:colOff>
      <xdr:row>49</xdr:row>
      <xdr:rowOff>133350</xdr:rowOff>
    </xdr:from>
    <xdr:ext cx="762000" cy="2752725"/>
    <xdr:pic>
      <xdr:nvPicPr>
        <xdr:cNvPr id="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3350" y="12372975"/>
          <a:ext cx="762000" cy="2752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1038225</xdr:colOff>
      <xdr:row>49</xdr:row>
      <xdr:rowOff>133350</xdr:rowOff>
    </xdr:from>
    <xdr:ext cx="762000" cy="2743200"/>
    <xdr:pic>
      <xdr:nvPicPr>
        <xdr:cNvPr id="1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38225" y="12372975"/>
          <a:ext cx="762000" cy="274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161925</xdr:colOff>
      <xdr:row>60</xdr:row>
      <xdr:rowOff>104775</xdr:rowOff>
    </xdr:from>
    <xdr:ext cx="1619250" cy="485775"/>
    <xdr:pic>
      <xdr:nvPicPr>
        <xdr:cNvPr id="11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61925" y="15173325"/>
          <a:ext cx="16192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161925</xdr:colOff>
      <xdr:row>62</xdr:row>
      <xdr:rowOff>5981</xdr:rowOff>
    </xdr:from>
    <xdr:ext cx="1419225" cy="594094"/>
    <xdr:pic>
      <xdr:nvPicPr>
        <xdr:cNvPr id="12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61925" y="15684131"/>
          <a:ext cx="1419225" cy="594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171450</xdr:colOff>
      <xdr:row>64</xdr:row>
      <xdr:rowOff>71437</xdr:rowOff>
    </xdr:from>
    <xdr:ext cx="1543050" cy="728663"/>
    <xdr:pic>
      <xdr:nvPicPr>
        <xdr:cNvPr id="13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71450" y="16406812"/>
          <a:ext cx="1543050" cy="728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152400</xdr:colOff>
      <xdr:row>66</xdr:row>
      <xdr:rowOff>76200</xdr:rowOff>
    </xdr:from>
    <xdr:ext cx="419100" cy="1219200"/>
    <xdr:pic>
      <xdr:nvPicPr>
        <xdr:cNvPr id="14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52400" y="17306925"/>
          <a:ext cx="4191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495300</xdr:colOff>
      <xdr:row>66</xdr:row>
      <xdr:rowOff>76200</xdr:rowOff>
    </xdr:from>
    <xdr:ext cx="942340" cy="1200150"/>
    <xdr:pic>
      <xdr:nvPicPr>
        <xdr:cNvPr id="15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95300" y="17306925"/>
          <a:ext cx="94234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523875</xdr:colOff>
      <xdr:row>67</xdr:row>
      <xdr:rowOff>95250</xdr:rowOff>
    </xdr:from>
    <xdr:ext cx="542925" cy="1190625"/>
    <xdr:pic>
      <xdr:nvPicPr>
        <xdr:cNvPr id="16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23875" y="18716625"/>
          <a:ext cx="5429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695325</xdr:colOff>
      <xdr:row>69</xdr:row>
      <xdr:rowOff>133349</xdr:rowOff>
    </xdr:from>
    <xdr:ext cx="486073" cy="676275"/>
    <xdr:pic>
      <xdr:nvPicPr>
        <xdr:cNvPr id="17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95325" y="20412074"/>
          <a:ext cx="486073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657225</xdr:colOff>
      <xdr:row>72</xdr:row>
      <xdr:rowOff>57150</xdr:rowOff>
    </xdr:from>
    <xdr:ext cx="574369" cy="733425"/>
    <xdr:pic>
      <xdr:nvPicPr>
        <xdr:cNvPr id="18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57225" y="21316950"/>
          <a:ext cx="574369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733425</xdr:colOff>
      <xdr:row>75</xdr:row>
      <xdr:rowOff>95250</xdr:rowOff>
    </xdr:from>
    <xdr:ext cx="390293" cy="666750"/>
    <xdr:pic>
      <xdr:nvPicPr>
        <xdr:cNvPr id="1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733425" y="22221825"/>
          <a:ext cx="390293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666750</xdr:colOff>
      <xdr:row>78</xdr:row>
      <xdr:rowOff>125412</xdr:rowOff>
    </xdr:from>
    <xdr:ext cx="476250" cy="579438"/>
    <xdr:pic>
      <xdr:nvPicPr>
        <xdr:cNvPr id="20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66750" y="23080662"/>
          <a:ext cx="476250" cy="579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600075</xdr:colOff>
      <xdr:row>81</xdr:row>
      <xdr:rowOff>57150</xdr:rowOff>
    </xdr:from>
    <xdr:ext cx="560483" cy="704850"/>
    <xdr:pic>
      <xdr:nvPicPr>
        <xdr:cNvPr id="2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00075" y="23812500"/>
          <a:ext cx="560483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495300</xdr:colOff>
      <xdr:row>12</xdr:row>
      <xdr:rowOff>54740</xdr:rowOff>
    </xdr:from>
    <xdr:ext cx="876300" cy="859661"/>
    <xdr:pic>
      <xdr:nvPicPr>
        <xdr:cNvPr id="2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2264540"/>
          <a:ext cx="876300" cy="859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133350</xdr:rowOff>
    </xdr:from>
    <xdr:to>
      <xdr:col>1</xdr:col>
      <xdr:colOff>3543300</xdr:colOff>
      <xdr:row>8</xdr:row>
      <xdr:rowOff>114300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0" y="133350"/>
          <a:ext cx="5448300" cy="12001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5962650</xdr:colOff>
      <xdr:row>0</xdr:row>
      <xdr:rowOff>0</xdr:rowOff>
    </xdr:from>
    <xdr:to>
      <xdr:col>4</xdr:col>
      <xdr:colOff>2038350</xdr:colOff>
      <xdr:row>8</xdr:row>
      <xdr:rowOff>95250</xdr:rowOff>
    </xdr:to>
    <xdr:sp macro="" textlink="">
      <xdr:nvSpPr>
        <xdr:cNvPr id="25" name="Text Box 21"/>
        <xdr:cNvSpPr txBox="1">
          <a:spLocks noChangeArrowheads="1"/>
        </xdr:cNvSpPr>
      </xdr:nvSpPr>
      <xdr:spPr bwMode="auto">
        <a:xfrm>
          <a:off x="7867650" y="0"/>
          <a:ext cx="6438900" cy="1314450"/>
        </a:xfrm>
        <a:prstGeom prst="rect">
          <a:avLst/>
        </a:prstGeom>
        <a:solidFill>
          <a:srgbClr val="FFFE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1600" b="1" i="0" u="sng" strike="noStrike">
              <a:solidFill>
                <a:srgbClr val="000000"/>
              </a:solidFill>
              <a:latin typeface="Arial Cyr"/>
            </a:rPr>
            <a:t>ООО «СК «МЕТАЛЛ ПОЛИМЕР»</a:t>
          </a:r>
          <a:endParaRPr lang="ru-RU" sz="1600" b="0" i="0" strike="noStrike">
            <a:solidFill>
              <a:srgbClr val="000000"/>
            </a:solidFill>
            <a:latin typeface="Arial Cyr"/>
          </a:endParaRPr>
        </a:p>
        <a:p>
          <a:pPr algn="ctr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Arial Cyr"/>
            </a:rPr>
            <a:t>Адрес : 192012, г.Санкт-Петербург, пр. Обуховской обороны д. 120, литера «Б», офис № 219</a:t>
          </a:r>
          <a:r>
            <a:rPr lang="ru-RU" sz="1600" b="0" i="0" strike="noStrike" baseline="0">
              <a:solidFill>
                <a:srgbClr val="000000"/>
              </a:solidFill>
              <a:latin typeface="Arial Cyr"/>
            </a:rPr>
            <a:t> </a:t>
          </a:r>
          <a:r>
            <a:rPr lang="ru-RU" sz="1600" b="0" i="0" strike="noStrike">
              <a:solidFill>
                <a:srgbClr val="000000"/>
              </a:solidFill>
              <a:latin typeface="Arial Cyr"/>
            </a:rPr>
            <a:t>(ст.м. «Пролетарская»)</a:t>
          </a:r>
        </a:p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т/ф: (812) 380-83-78</a:t>
          </a:r>
        </a:p>
        <a:p>
          <a:pPr algn="ctr" rtl="1">
            <a:defRPr sz="1000"/>
          </a:pPr>
          <a:r>
            <a:rPr lang="en-US" sz="1600" b="0" i="0" strike="noStrike">
              <a:solidFill>
                <a:srgbClr val="0000FF"/>
              </a:solidFill>
              <a:latin typeface="Arial Cyr"/>
            </a:rPr>
            <a:t>E-mail: info@metall-polimer.com        www.metall-polimer.com </a:t>
          </a:r>
          <a:endParaRPr lang="en-US" sz="1600" b="0" i="0" strike="noStrike">
            <a:solidFill>
              <a:srgbClr val="000000"/>
            </a:solidFill>
            <a:latin typeface="Arial Cyr"/>
          </a:endParaRPr>
        </a:p>
        <a:p>
          <a:pPr algn="ctr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Arial Cyr"/>
            </a:rPr>
            <a:t>ОКПО </a:t>
          </a:r>
          <a:r>
            <a:rPr lang="ru-RU" sz="1600" b="1" i="0" strike="noStrike">
              <a:solidFill>
                <a:srgbClr val="000000"/>
              </a:solidFill>
              <a:latin typeface="Arial Cyr"/>
            </a:rPr>
            <a:t>65995235</a:t>
          </a:r>
          <a:r>
            <a:rPr lang="ru-RU" sz="1600" b="0" i="0" strike="noStrike">
              <a:solidFill>
                <a:srgbClr val="000000"/>
              </a:solidFill>
              <a:latin typeface="Arial Cyr"/>
            </a:rPr>
            <a:t> ОГРН </a:t>
          </a:r>
          <a:r>
            <a:rPr lang="ru-RU" sz="1600" b="1" i="0" strike="noStrike">
              <a:solidFill>
                <a:srgbClr val="000000"/>
              </a:solidFill>
              <a:latin typeface="Arial Cyr"/>
            </a:rPr>
            <a:t>1107847160354</a:t>
          </a:r>
          <a:endParaRPr lang="ru-RU" sz="1600" b="0" i="0" strike="noStrike">
            <a:solidFill>
              <a:srgbClr val="000000"/>
            </a:solidFill>
            <a:latin typeface="Arial Cyr"/>
          </a:endParaRPr>
        </a:p>
        <a:p>
          <a:pPr algn="ctr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Arial Cyr"/>
            </a:rPr>
            <a:t>ИНН/КПП </a:t>
          </a:r>
          <a:r>
            <a:rPr lang="ru-RU" sz="1600" b="1" i="0" strike="noStrike">
              <a:solidFill>
                <a:srgbClr val="000000"/>
              </a:solidFill>
              <a:latin typeface="Arial Cyr"/>
            </a:rPr>
            <a:t>7811464599/781101001</a:t>
          </a:r>
          <a:endParaRPr lang="ru-RU" sz="1600" b="0" i="0" strike="noStrike">
            <a:solidFill>
              <a:srgbClr val="000000"/>
            </a:solidFill>
            <a:latin typeface="Arial Cyr"/>
          </a:endParaRPr>
        </a:p>
        <a:p>
          <a:pPr algn="ctr" rtl="1">
            <a:defRPr sz="1000"/>
          </a:pPr>
          <a:endParaRPr lang="ru-RU" sz="16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5;&#1088;%20&#1083;&#1072;&#1081;&#1085;%20&#1087;&#1088;&#1072;&#1081;&#10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norddc\work$\&#1055;&#1045;&#1058;&#1045;&#1056;&#1041;&#1059;&#1056;&#1043;\&#1052;&#1072;&#1088;&#1082;&#1077;&#1090;&#1080;&#1085;&#1075;\&#1050;&#1086;&#1084;&#1084;&#1077;&#1088;&#1095;&#1077;&#1089;&#1082;&#1086;&#1077;%20&#1087;&#1088;&#1077;&#1076;&#1083;&#1086;&#1078;&#1077;&#1085;&#1080;&#1077;\&#1055;&#1088;&#1072;&#1081;&#1089;_&#1055;&#1080;&#1090;&#1077;&#1088;\&#1040;&#1082;&#1090;&#1091;&#1072;&#1083;&#1100;&#1085;&#1099;&#1081;%20&#1087;&#1088;&#1072;&#1081;&#1089;\&#1055;&#1088;&#1072;&#1081;&#1089;-&#1083;&#1080;&#1089;&#1090;%20&#1057;&#1055;&#1073;%20c%2009.04.2015\&#1052;&#1045;&#1058;&#1040;&#1051;&#1051;&#1054;&#1063;&#1045;&#1056;&#1045;&#1055;&#1048;&#1062;&#1040;\&#1052;&#1077;&#1090;&#1072;&#1083;&#1083;&#1086;&#1095;&#1077;&#1088;&#1077;&#1087;&#1080;&#1094;&#1072;2\&#1076;&#1083;&#1103;%20&#1088;&#1072;&#1089;&#1089;&#1099;&#1083;&#1082;&#1080;\&#1055;&#1088;&#1072;&#1081;&#1089;_&#1055;&#1080;&#1090;&#1077;&#1088;\&#1040;&#1088;&#1093;&#1080;&#1074;\&#1055;&#1088;&#1072;&#1081;&#1089;-&#1083;&#1080;&#1089;&#1090;%20&#1057;&#1055;&#1073;%20c%2009.04.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norddc\work$\&#1055;&#1045;&#1058;&#1045;&#1056;&#1041;&#1059;&#1056;&#1043;\&#1052;&#1072;&#1088;&#1082;&#1077;&#1090;&#1080;&#1085;&#1075;\&#1050;&#1086;&#1084;&#1084;&#1077;&#1088;&#1095;&#1077;&#1089;&#1082;&#1086;&#1077;%20&#1087;&#1088;&#1077;&#1076;&#1083;&#1086;&#1078;&#1077;&#1085;&#1080;&#1077;\&#1055;&#1088;&#1072;&#1081;&#1089;_&#1055;&#1080;&#1090;&#1077;&#1088;\&#1040;&#1082;&#1090;&#1091;&#1072;&#1083;&#1100;&#1085;&#1099;&#1081;%20&#1087;&#1088;&#1072;&#1081;&#1089;\&#1040;&#1088;&#1093;&#1080;&#1074;\&#1055;&#1088;&#1072;&#1081;&#1089;-&#1083;&#1080;&#1089;&#1090;%20&#1057;&#1055;&#1073;%20c%2009.04.2015&#1075;._&#1084;&#1086;&#108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norddc\work$\&#1055;&#1045;&#1058;&#1045;&#1056;&#1041;&#1059;&#1056;&#1043;\&#1052;&#1072;&#1088;&#1082;&#1077;&#1090;&#1080;&#1085;&#1075;\&#1050;&#1086;&#1084;&#1084;&#1077;&#1088;&#1095;&#1077;&#1089;&#1082;&#1086;&#1077;%20&#1087;&#1088;&#1077;&#1076;&#1083;&#1086;&#1078;&#1077;&#1085;&#1080;&#1077;\&#1055;&#1088;&#1072;&#1081;&#1089;_&#1055;&#1080;&#1090;&#1077;&#1088;\&#1040;&#1082;&#1090;&#1091;&#1072;&#1083;&#1100;&#1085;&#1099;&#1081;%20&#1087;&#1088;&#1072;&#1081;&#1089;\&#1055;&#1088;&#1072;&#1081;&#1089;-&#1083;&#1080;&#1089;&#1090;%20&#1057;&#1055;&#1073;%20c%2009.04.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Ликвидация и Акции "/>
      <sheetName val="1 Grand Line"/>
      <sheetName val="2 Optima"/>
      <sheetName val="3 Комп. черепица GL"/>
      <sheetName val="4 Комп. черепица Decra"/>
      <sheetName val="5 Комп. черепица Luxard"/>
      <sheetName val="6 Мягкая кровля"/>
      <sheetName val="7 Доборные элементы"/>
      <sheetName val="8 Доборные элементы фасад"/>
      <sheetName val="9 Дымники и Флюгеры"/>
      <sheetName val="10 Упаковка"/>
      <sheetName val="11 Оборудование GL"/>
      <sheetName val="12 Инструмент GL 1"/>
      <sheetName val="13 Инструмент GL 2"/>
      <sheetName val="14 Комплектующие"/>
      <sheetName val="15 Гидро-пароизоляция"/>
      <sheetName val="16 ЭБК GL"/>
      <sheetName val="17 ЭБК Optima"/>
      <sheetName val="18 Водосточные системы GL"/>
      <sheetName val="19 Водосточная система Optima"/>
      <sheetName val="20 Виниловый сайдинг GL AMERIKA"/>
      <sheetName val="21 Mid-America"/>
      <sheetName val="22 Виниловый водосток Rohrfit"/>
      <sheetName val="23 Wandstein"/>
      <sheetName val="24 Панельные ограждения GL"/>
      <sheetName val="25 Эл-ты панельных ограждений"/>
      <sheetName val="26 Модульные ограждения GL"/>
      <sheetName val="27 Врем.огр.+Рулон+Штакет+Трубы"/>
      <sheetName val="28 Откатные ворота"/>
      <sheetName val="29 Распашные ворота и калитки"/>
      <sheetName val="30 Locinox"/>
      <sheetName val="31 Fakro"/>
      <sheetName val="32 VELUX"/>
      <sheetName val="33 Вентиляция Krovent"/>
      <sheetName val="34 Вентиляция Vilpe"/>
      <sheetName val="35 Фиброцементный сайдинг"/>
      <sheetName val="36 Теплицы+Террас.доска"/>
      <sheetName val="37 Рекламные стенды G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Grand Line"/>
      <sheetName val="2 Optima"/>
      <sheetName val="3 Черепица Decra"/>
      <sheetName val="4 Доборные элементы"/>
      <sheetName val="5 Доборные элементы фасад"/>
      <sheetName val="6 Упаковка"/>
      <sheetName val="7 Оборудование GL "/>
      <sheetName val="8 Инструмент GL 1"/>
      <sheetName val="9 Инструмент GL 2"/>
      <sheetName val="10 Комплектующие"/>
      <sheetName val="11 ЭБК GL"/>
      <sheetName val="12 ЭБК Optima"/>
      <sheetName val="13 Водосточные системы GL"/>
      <sheetName val="14 Водосточная система Optima"/>
      <sheetName val="15 Виниловый сайдинг GL AME "/>
      <sheetName val="16 Mid-America"/>
      <sheetName val="17 Виниловый водосток Rohrfit"/>
      <sheetName val="18 Панельные ограждения GL"/>
      <sheetName val="19 Эл-ты панельных огражден"/>
      <sheetName val="20 Модульные ограждения GL"/>
      <sheetName val="21 Времен+Рулон+Штакетник ограж"/>
      <sheetName val="22 Откатные ворота"/>
      <sheetName val="23 Распашные ворота и калит"/>
      <sheetName val="24 Рекламные стенды GL"/>
      <sheetName val="25 Locinox"/>
      <sheetName val="26 Fakro"/>
      <sheetName val="27 VELUX"/>
      <sheetName val="28 Вентиляция Krovent"/>
      <sheetName val="29 Вентиляция Vilpe"/>
      <sheetName val="30 Wandstein"/>
      <sheetName val="31 Водосток HUNTER"/>
      <sheetName val="32 ЦПВС и профиля для гипсо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Grand Line"/>
      <sheetName val="2 Optima"/>
      <sheetName val="3 Черепица Decra"/>
      <sheetName val="4 Доборные элементы"/>
      <sheetName val="5 Доборные элементы фасад"/>
      <sheetName val="6 Упаковка"/>
      <sheetName val="7 Оборудование GL "/>
      <sheetName val="8 Инструмент GL 1"/>
      <sheetName val="9 Инструмент GL 2"/>
      <sheetName val="10 Комплектующие"/>
      <sheetName val="11 ЭБК GL"/>
      <sheetName val="12 ЭБК Optima"/>
      <sheetName val="13 Водосточные системы GL"/>
      <sheetName val="14 Водосточная система Optima"/>
      <sheetName val="15 Виниловый сайдинг GL AME "/>
      <sheetName val="16 Mid-America"/>
      <sheetName val="17 Виниловый водосток Rohrfit"/>
      <sheetName val="18 Панельные ограждения GL"/>
      <sheetName val="19 Эл-ты панельных огражден"/>
      <sheetName val="20 Модульные ограждения GL"/>
      <sheetName val="21 Времен+Рулон+Штакетник ограж"/>
      <sheetName val="22 Откатные ворота"/>
      <sheetName val="23 Распашные ворота и калит"/>
      <sheetName val="24 Рекламные стенды GL"/>
      <sheetName val="25 Locinox"/>
      <sheetName val="26 Fakro"/>
      <sheetName val="27 VELUX"/>
      <sheetName val="28 Вентиляция Krovent"/>
      <sheetName val="29 Вентиляция Vilpe"/>
      <sheetName val="30 Wandstein"/>
      <sheetName val="31 Водосток HUNTER"/>
      <sheetName val="32 ЦПВС и профиля для гипсо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1 Grand Line"/>
      <sheetName val="2 Optima"/>
      <sheetName val="3 Черепица Decra"/>
      <sheetName val="4 Доборные элементы"/>
      <sheetName val="5 Доборные элементы фасад"/>
      <sheetName val="6 Упаковка"/>
      <sheetName val="7 Оборудование GL "/>
      <sheetName val="8 Инструмент GL 1"/>
      <sheetName val="9 Инструмент GL 2"/>
      <sheetName val="10 Комплектующие"/>
      <sheetName val="11 Проходки Master Flesh"/>
      <sheetName val="12 ЭБК GL"/>
      <sheetName val="13 ЭБК Optima"/>
      <sheetName val="14 Водосточные системы GL"/>
      <sheetName val="15 Водосточная система Optima"/>
      <sheetName val="16 Виниловый сайдинг GL AME "/>
      <sheetName val="17 Mid-America"/>
      <sheetName val="18 Виниловый водосток Rohrfit"/>
      <sheetName val="19 Панельные ограждения GL"/>
      <sheetName val="20 Эл-ты панельных ограждений"/>
      <sheetName val="21 Модульные ограждения GL"/>
      <sheetName val="22 Времен.огр.+Рулон+Штакетник"/>
      <sheetName val="23 Откатные ворота"/>
      <sheetName val="24 Распашные ворота и калит"/>
      <sheetName val="25 Рекламные стенды GL"/>
      <sheetName val="26 Locinox"/>
      <sheetName val="27 Fakro"/>
      <sheetName val="28 VELUX"/>
      <sheetName val="29 Вентиляция Krovent"/>
      <sheetName val="30 Вентиляция Vilpe"/>
      <sheetName val="31 Wandstein"/>
      <sheetName val="32 Водосток HUNTER"/>
      <sheetName val="33 ЦПВС и профиля для гипсо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abSelected="1" zoomScale="50" zoomScaleNormal="50" zoomScaleSheetLayoutView="40" zoomScalePageLayoutView="55" workbookViewId="0">
      <selection sqref="A1:E9"/>
    </sheetView>
  </sheetViews>
  <sheetFormatPr defaultRowHeight="11.25"/>
  <cols>
    <col min="1" max="1" width="28.42578125" style="2" customWidth="1"/>
    <col min="2" max="2" width="118.140625" style="2" customWidth="1"/>
    <col min="3" max="3" width="14.5703125" style="2" customWidth="1"/>
    <col min="4" max="4" width="22.42578125" style="2" customWidth="1"/>
    <col min="5" max="5" width="32.85546875" style="2" customWidth="1"/>
    <col min="6" max="16384" width="9.140625" style="2"/>
  </cols>
  <sheetData>
    <row r="1" spans="1:5">
      <c r="A1" s="1"/>
      <c r="B1" s="1"/>
      <c r="C1" s="1"/>
      <c r="D1" s="1"/>
      <c r="E1" s="1"/>
    </row>
    <row r="2" spans="1:5">
      <c r="A2" s="1"/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>
      <c r="A4" s="1"/>
      <c r="B4" s="1"/>
      <c r="C4" s="1"/>
      <c r="D4" s="1"/>
      <c r="E4" s="1"/>
    </row>
    <row r="5" spans="1:5">
      <c r="A5" s="1"/>
      <c r="B5" s="1"/>
      <c r="C5" s="1"/>
      <c r="D5" s="1"/>
      <c r="E5" s="1"/>
    </row>
    <row r="6" spans="1:5">
      <c r="A6" s="1"/>
      <c r="B6" s="1"/>
      <c r="C6" s="1"/>
      <c r="D6" s="1"/>
      <c r="E6" s="1"/>
    </row>
    <row r="7" spans="1:5">
      <c r="A7" s="1"/>
      <c r="B7" s="1"/>
      <c r="C7" s="1"/>
      <c r="D7" s="1"/>
      <c r="E7" s="1"/>
    </row>
    <row r="8" spans="1:5">
      <c r="A8" s="1"/>
      <c r="B8" s="1"/>
      <c r="C8" s="1"/>
      <c r="D8" s="1"/>
      <c r="E8" s="1"/>
    </row>
    <row r="9" spans="1:5" ht="18.75" customHeight="1" thickBot="1">
      <c r="A9" s="3"/>
      <c r="B9" s="3"/>
      <c r="C9" s="3"/>
      <c r="D9" s="3"/>
      <c r="E9" s="3"/>
    </row>
    <row r="10" spans="1:5" ht="27.75">
      <c r="B10" s="4" t="s">
        <v>0</v>
      </c>
      <c r="C10" s="5" t="s">
        <v>1</v>
      </c>
      <c r="D10" s="5"/>
      <c r="E10" s="5"/>
    </row>
    <row r="11" spans="1:5" ht="18.75" customHeight="1">
      <c r="A11" s="6" t="s">
        <v>2</v>
      </c>
      <c r="B11" s="6"/>
      <c r="C11" s="6"/>
      <c r="D11" s="6"/>
      <c r="E11" s="6"/>
    </row>
    <row r="12" spans="1:5" ht="18.75" customHeight="1">
      <c r="A12" s="7" t="s">
        <v>3</v>
      </c>
      <c r="B12" s="8" t="s">
        <v>4</v>
      </c>
      <c r="C12" s="9" t="s">
        <v>5</v>
      </c>
      <c r="D12" s="9" t="s">
        <v>6</v>
      </c>
      <c r="E12" s="10" t="s">
        <v>7</v>
      </c>
    </row>
    <row r="13" spans="1:5" s="15" customFormat="1" ht="38.25" customHeight="1">
      <c r="A13" s="11"/>
      <c r="B13" s="12" t="s">
        <v>8</v>
      </c>
      <c r="C13" s="13" t="s">
        <v>9</v>
      </c>
      <c r="D13" s="13" t="s">
        <v>10</v>
      </c>
      <c r="E13" s="14">
        <f>ROUND(2500*(1-$E$97),2)</f>
        <v>2500</v>
      </c>
    </row>
    <row r="14" spans="1:5" ht="36.75" customHeight="1">
      <c r="A14" s="11"/>
      <c r="B14" s="16"/>
      <c r="C14" s="13" t="s">
        <v>9</v>
      </c>
      <c r="D14" s="13" t="s">
        <v>11</v>
      </c>
      <c r="E14" s="17"/>
    </row>
    <row r="15" spans="1:5" ht="26.25">
      <c r="B15" s="18" t="s">
        <v>12</v>
      </c>
      <c r="C15" s="19" t="s">
        <v>13</v>
      </c>
      <c r="D15" s="19"/>
      <c r="E15" s="19"/>
    </row>
    <row r="16" spans="1:5" s="20" customFormat="1" ht="20.25">
      <c r="A16" s="6" t="s">
        <v>2</v>
      </c>
      <c r="B16" s="6"/>
      <c r="C16" s="6"/>
      <c r="D16" s="6"/>
      <c r="E16" s="6"/>
    </row>
    <row r="17" spans="1:5" s="20" customFormat="1" ht="20.25">
      <c r="A17" s="7" t="s">
        <v>3</v>
      </c>
      <c r="B17" s="8" t="s">
        <v>4</v>
      </c>
      <c r="C17" s="9" t="s">
        <v>5</v>
      </c>
      <c r="D17" s="9" t="s">
        <v>6</v>
      </c>
      <c r="E17" s="10" t="s">
        <v>7</v>
      </c>
    </row>
    <row r="18" spans="1:5" s="20" customFormat="1" ht="20.25">
      <c r="A18" s="21"/>
      <c r="B18" s="22" t="s">
        <v>14</v>
      </c>
      <c r="C18" s="13" t="s">
        <v>9</v>
      </c>
      <c r="D18" s="13" t="s">
        <v>10</v>
      </c>
      <c r="E18" s="23">
        <f>ROUND(4345*(1-$C$97),2)</f>
        <v>4345</v>
      </c>
    </row>
    <row r="19" spans="1:5" s="20" customFormat="1" ht="20.25">
      <c r="A19" s="21"/>
      <c r="B19" s="24"/>
      <c r="C19" s="13" t="s">
        <v>9</v>
      </c>
      <c r="D19" s="13" t="s">
        <v>15</v>
      </c>
      <c r="E19" s="25"/>
    </row>
    <row r="20" spans="1:5" s="20" customFormat="1" ht="20.25">
      <c r="A20" s="21"/>
      <c r="B20" s="26"/>
      <c r="C20" s="13" t="s">
        <v>9</v>
      </c>
      <c r="D20" s="13" t="s">
        <v>11</v>
      </c>
      <c r="E20" s="27"/>
    </row>
    <row r="21" spans="1:5" s="20" customFormat="1" ht="20.25">
      <c r="A21" s="21"/>
      <c r="B21" s="22" t="s">
        <v>16</v>
      </c>
      <c r="C21" s="13" t="s">
        <v>9</v>
      </c>
      <c r="D21" s="13" t="s">
        <v>11</v>
      </c>
      <c r="E21" s="23">
        <f>ROUND(4950*(1-$C$97),2)</f>
        <v>4950</v>
      </c>
    </row>
    <row r="22" spans="1:5" s="20" customFormat="1" ht="20.25">
      <c r="A22" s="21"/>
      <c r="B22" s="24"/>
      <c r="C22" s="13" t="s">
        <v>9</v>
      </c>
      <c r="D22" s="13" t="s">
        <v>10</v>
      </c>
      <c r="E22" s="25"/>
    </row>
    <row r="23" spans="1:5" s="20" customFormat="1" ht="20.25">
      <c r="A23" s="21"/>
      <c r="B23" s="26"/>
      <c r="C23" s="13" t="s">
        <v>9</v>
      </c>
      <c r="D23" s="13" t="s">
        <v>15</v>
      </c>
      <c r="E23" s="27"/>
    </row>
    <row r="24" spans="1:5" s="20" customFormat="1" ht="20.25">
      <c r="A24" s="21"/>
      <c r="B24" s="22" t="s">
        <v>17</v>
      </c>
      <c r="C24" s="13" t="s">
        <v>9</v>
      </c>
      <c r="D24" s="13" t="s">
        <v>11</v>
      </c>
      <c r="E24" s="28">
        <f>ROUND(4345*(1-$C$97),2)</f>
        <v>4345</v>
      </c>
    </row>
    <row r="25" spans="1:5" s="20" customFormat="1" ht="20.25">
      <c r="A25" s="21"/>
      <c r="B25" s="24"/>
      <c r="C25" s="13" t="s">
        <v>9</v>
      </c>
      <c r="D25" s="13" t="s">
        <v>10</v>
      </c>
      <c r="E25" s="29"/>
    </row>
    <row r="26" spans="1:5" s="20" customFormat="1" ht="20.25">
      <c r="A26" s="21"/>
      <c r="B26" s="26"/>
      <c r="C26" s="13" t="s">
        <v>9</v>
      </c>
      <c r="D26" s="13" t="s">
        <v>15</v>
      </c>
      <c r="E26" s="30"/>
    </row>
    <row r="27" spans="1:5" s="20" customFormat="1" ht="20.25">
      <c r="A27" s="21"/>
      <c r="B27" s="22" t="s">
        <v>18</v>
      </c>
      <c r="C27" s="13" t="s">
        <v>9</v>
      </c>
      <c r="D27" s="13" t="s">
        <v>11</v>
      </c>
      <c r="E27" s="23">
        <f>ROUND(4950*(1-$C$97),2)</f>
        <v>4950</v>
      </c>
    </row>
    <row r="28" spans="1:5" s="20" customFormat="1" ht="20.25">
      <c r="A28" s="21"/>
      <c r="B28" s="24"/>
      <c r="C28" s="13" t="s">
        <v>9</v>
      </c>
      <c r="D28" s="13" t="s">
        <v>10</v>
      </c>
      <c r="E28" s="25"/>
    </row>
    <row r="29" spans="1:5" s="20" customFormat="1" ht="20.25">
      <c r="A29" s="21"/>
      <c r="B29" s="26"/>
      <c r="C29" s="13" t="s">
        <v>9</v>
      </c>
      <c r="D29" s="13" t="s">
        <v>15</v>
      </c>
      <c r="E29" s="27"/>
    </row>
    <row r="30" spans="1:5" s="20" customFormat="1" ht="20.25">
      <c r="A30" s="21"/>
      <c r="B30" s="22" t="s">
        <v>19</v>
      </c>
      <c r="C30" s="13" t="s">
        <v>9</v>
      </c>
      <c r="D30" s="13" t="s">
        <v>11</v>
      </c>
      <c r="E30" s="23">
        <f>ROUND(1320*(1-$C$97),2)</f>
        <v>1320</v>
      </c>
    </row>
    <row r="31" spans="1:5" s="20" customFormat="1" ht="20.25">
      <c r="A31" s="21"/>
      <c r="B31" s="24"/>
      <c r="C31" s="13" t="s">
        <v>9</v>
      </c>
      <c r="D31" s="13" t="s">
        <v>10</v>
      </c>
      <c r="E31" s="25"/>
    </row>
    <row r="32" spans="1:5" s="20" customFormat="1" ht="20.25">
      <c r="A32" s="21"/>
      <c r="B32" s="26"/>
      <c r="C32" s="13" t="s">
        <v>9</v>
      </c>
      <c r="D32" s="13" t="s">
        <v>15</v>
      </c>
      <c r="E32" s="27"/>
    </row>
    <row r="33" spans="1:5" s="20" customFormat="1" ht="20.25">
      <c r="A33" s="21"/>
      <c r="B33" s="22" t="s">
        <v>20</v>
      </c>
      <c r="C33" s="13" t="s">
        <v>9</v>
      </c>
      <c r="D33" s="13" t="s">
        <v>11</v>
      </c>
      <c r="E33" s="23">
        <f>ROUND(1430*(1-$C$97),2)</f>
        <v>1430</v>
      </c>
    </row>
    <row r="34" spans="1:5" s="20" customFormat="1" ht="20.25">
      <c r="A34" s="21"/>
      <c r="B34" s="24"/>
      <c r="C34" s="13" t="s">
        <v>9</v>
      </c>
      <c r="D34" s="13" t="s">
        <v>10</v>
      </c>
      <c r="E34" s="25"/>
    </row>
    <row r="35" spans="1:5" s="20" customFormat="1" ht="20.25">
      <c r="A35" s="21"/>
      <c r="B35" s="26"/>
      <c r="C35" s="13" t="s">
        <v>9</v>
      </c>
      <c r="D35" s="13" t="s">
        <v>15</v>
      </c>
      <c r="E35" s="27"/>
    </row>
    <row r="36" spans="1:5" s="20" customFormat="1" ht="20.25">
      <c r="A36" s="21"/>
      <c r="B36" s="22" t="s">
        <v>21</v>
      </c>
      <c r="C36" s="13" t="s">
        <v>9</v>
      </c>
      <c r="D36" s="13" t="s">
        <v>11</v>
      </c>
      <c r="E36" s="23">
        <f>ROUND(990*(1-$C$97),2)</f>
        <v>990</v>
      </c>
    </row>
    <row r="37" spans="1:5" s="20" customFormat="1" ht="20.25">
      <c r="A37" s="21"/>
      <c r="B37" s="24"/>
      <c r="C37" s="13" t="s">
        <v>9</v>
      </c>
      <c r="D37" s="13" t="s">
        <v>10</v>
      </c>
      <c r="E37" s="25"/>
    </row>
    <row r="38" spans="1:5" s="20" customFormat="1" ht="20.25">
      <c r="A38" s="21"/>
      <c r="B38" s="26"/>
      <c r="C38" s="13" t="s">
        <v>9</v>
      </c>
      <c r="D38" s="13" t="s">
        <v>15</v>
      </c>
      <c r="E38" s="27"/>
    </row>
    <row r="39" spans="1:5" s="20" customFormat="1" ht="20.25">
      <c r="A39" s="31" t="s">
        <v>22</v>
      </c>
      <c r="B39" s="31"/>
      <c r="C39" s="31"/>
      <c r="D39" s="31"/>
      <c r="E39" s="32"/>
    </row>
    <row r="40" spans="1:5" s="20" customFormat="1" ht="20.25">
      <c r="A40" s="21"/>
      <c r="B40" s="22" t="s">
        <v>23</v>
      </c>
      <c r="C40" s="13" t="s">
        <v>24</v>
      </c>
      <c r="D40" s="33" t="s">
        <v>11</v>
      </c>
      <c r="E40" s="23">
        <f>ROUND(3435*(1-$C$97),2)</f>
        <v>3435</v>
      </c>
    </row>
    <row r="41" spans="1:5" s="20" customFormat="1" ht="20.25">
      <c r="A41" s="21"/>
      <c r="B41" s="24"/>
      <c r="C41" s="13" t="s">
        <v>24</v>
      </c>
      <c r="D41" s="13" t="s">
        <v>10</v>
      </c>
      <c r="E41" s="25"/>
    </row>
    <row r="42" spans="1:5" s="20" customFormat="1" ht="20.25">
      <c r="A42" s="21"/>
      <c r="B42" s="26"/>
      <c r="C42" s="13" t="s">
        <v>24</v>
      </c>
      <c r="D42" s="13" t="s">
        <v>15</v>
      </c>
      <c r="E42" s="27"/>
    </row>
    <row r="43" spans="1:5" s="20" customFormat="1" ht="20.25">
      <c r="A43" s="21"/>
      <c r="B43" s="22" t="s">
        <v>25</v>
      </c>
      <c r="C43" s="13" t="s">
        <v>24</v>
      </c>
      <c r="D43" s="13" t="s">
        <v>11</v>
      </c>
      <c r="E43" s="34">
        <f>ROUND(3520*(1-C97),2)</f>
        <v>3520</v>
      </c>
    </row>
    <row r="44" spans="1:5" s="20" customFormat="1" ht="20.25">
      <c r="A44" s="21"/>
      <c r="B44" s="24"/>
      <c r="C44" s="13" t="s">
        <v>24</v>
      </c>
      <c r="D44" s="13" t="s">
        <v>10</v>
      </c>
      <c r="E44" s="35"/>
    </row>
    <row r="45" spans="1:5" s="20" customFormat="1" ht="20.25">
      <c r="A45" s="21"/>
      <c r="B45" s="26"/>
      <c r="C45" s="13" t="s">
        <v>24</v>
      </c>
      <c r="D45" s="13" t="s">
        <v>15</v>
      </c>
      <c r="E45" s="36"/>
    </row>
    <row r="46" spans="1:5" s="20" customFormat="1" ht="20.25">
      <c r="A46" s="21"/>
      <c r="B46" s="22" t="s">
        <v>26</v>
      </c>
      <c r="C46" s="13" t="s">
        <v>24</v>
      </c>
      <c r="D46" s="13" t="s">
        <v>11</v>
      </c>
      <c r="E46" s="34">
        <f>ROUND(3795*(1-C97),2)</f>
        <v>3795</v>
      </c>
    </row>
    <row r="47" spans="1:5" s="20" customFormat="1" ht="20.25">
      <c r="A47" s="21"/>
      <c r="B47" s="24"/>
      <c r="C47" s="13" t="s">
        <v>24</v>
      </c>
      <c r="D47" s="13" t="s">
        <v>10</v>
      </c>
      <c r="E47" s="35"/>
    </row>
    <row r="48" spans="1:5" s="20" customFormat="1" ht="20.25">
      <c r="A48" s="21"/>
      <c r="B48" s="26"/>
      <c r="C48" s="13" t="s">
        <v>24</v>
      </c>
      <c r="D48" s="13" t="s">
        <v>15</v>
      </c>
      <c r="E48" s="36"/>
    </row>
    <row r="49" spans="1:5" s="20" customFormat="1" ht="20.25">
      <c r="A49" s="21"/>
      <c r="B49" s="22" t="s">
        <v>27</v>
      </c>
      <c r="C49" s="13" t="s">
        <v>24</v>
      </c>
      <c r="D49" s="13" t="s">
        <v>11</v>
      </c>
      <c r="E49" s="34">
        <f>ROUND(3520*(1-C97),2)</f>
        <v>3520</v>
      </c>
    </row>
    <row r="50" spans="1:5" s="20" customFormat="1" ht="20.25">
      <c r="A50" s="21"/>
      <c r="B50" s="24"/>
      <c r="C50" s="13" t="s">
        <v>24</v>
      </c>
      <c r="D50" s="13" t="s">
        <v>10</v>
      </c>
      <c r="E50" s="35"/>
    </row>
    <row r="51" spans="1:5" s="20" customFormat="1" ht="20.25">
      <c r="A51" s="21"/>
      <c r="B51" s="26"/>
      <c r="C51" s="13" t="s">
        <v>24</v>
      </c>
      <c r="D51" s="13" t="s">
        <v>15</v>
      </c>
      <c r="E51" s="36"/>
    </row>
    <row r="52" spans="1:5" s="20" customFormat="1" ht="20.25">
      <c r="A52" s="21"/>
      <c r="B52" s="22" t="s">
        <v>28</v>
      </c>
      <c r="C52" s="13" t="s">
        <v>24</v>
      </c>
      <c r="D52" s="13" t="s">
        <v>11</v>
      </c>
      <c r="E52" s="34">
        <f>ROUND(3795*(1-C97),2)</f>
        <v>3795</v>
      </c>
    </row>
    <row r="53" spans="1:5" s="20" customFormat="1" ht="20.25">
      <c r="A53" s="21"/>
      <c r="B53" s="24"/>
      <c r="C53" s="13" t="s">
        <v>24</v>
      </c>
      <c r="D53" s="13" t="s">
        <v>10</v>
      </c>
      <c r="E53" s="35"/>
    </row>
    <row r="54" spans="1:5" s="20" customFormat="1" ht="20.25">
      <c r="A54" s="21"/>
      <c r="B54" s="26"/>
      <c r="C54" s="13" t="s">
        <v>24</v>
      </c>
      <c r="D54" s="13" t="s">
        <v>15</v>
      </c>
      <c r="E54" s="36"/>
    </row>
    <row r="55" spans="1:5" s="20" customFormat="1" ht="20.25">
      <c r="A55" s="21"/>
      <c r="B55" s="22" t="s">
        <v>29</v>
      </c>
      <c r="C55" s="13" t="s">
        <v>24</v>
      </c>
      <c r="D55" s="13" t="s">
        <v>11</v>
      </c>
      <c r="E55" s="34">
        <f>ROUND(4620*(1-C97),2)</f>
        <v>4620</v>
      </c>
    </row>
    <row r="56" spans="1:5" s="20" customFormat="1" ht="20.25">
      <c r="A56" s="21"/>
      <c r="B56" s="24"/>
      <c r="C56" s="13" t="s">
        <v>24</v>
      </c>
      <c r="D56" s="13" t="s">
        <v>10</v>
      </c>
      <c r="E56" s="35"/>
    </row>
    <row r="57" spans="1:5" s="20" customFormat="1" ht="20.25">
      <c r="A57" s="21"/>
      <c r="B57" s="26"/>
      <c r="C57" s="13" t="s">
        <v>24</v>
      </c>
      <c r="D57" s="13" t="s">
        <v>15</v>
      </c>
      <c r="E57" s="36"/>
    </row>
    <row r="58" spans="1:5" s="20" customFormat="1" ht="20.25">
      <c r="A58" s="21"/>
      <c r="B58" s="22" t="s">
        <v>30</v>
      </c>
      <c r="C58" s="13" t="s">
        <v>24</v>
      </c>
      <c r="D58" s="13" t="s">
        <v>11</v>
      </c>
      <c r="E58" s="34">
        <f>ROUND(5060*(1-C97),2)</f>
        <v>5060</v>
      </c>
    </row>
    <row r="59" spans="1:5" s="20" customFormat="1" ht="20.25">
      <c r="A59" s="21"/>
      <c r="B59" s="24"/>
      <c r="C59" s="13" t="s">
        <v>24</v>
      </c>
      <c r="D59" s="13" t="s">
        <v>10</v>
      </c>
      <c r="E59" s="35"/>
    </row>
    <row r="60" spans="1:5" s="20" customFormat="1" ht="20.25">
      <c r="A60" s="21"/>
      <c r="B60" s="26"/>
      <c r="C60" s="13" t="s">
        <v>24</v>
      </c>
      <c r="D60" s="13" t="s">
        <v>15</v>
      </c>
      <c r="E60" s="36"/>
    </row>
    <row r="61" spans="1:5" s="20" customFormat="1" ht="24" customHeight="1">
      <c r="A61" s="21"/>
      <c r="B61" s="22" t="s">
        <v>31</v>
      </c>
      <c r="C61" s="13" t="s">
        <v>9</v>
      </c>
      <c r="D61" s="13" t="s">
        <v>11</v>
      </c>
      <c r="E61" s="34">
        <f>ROUND(5115*(1-C97),2)</f>
        <v>5115</v>
      </c>
    </row>
    <row r="62" spans="1:5" s="20" customFormat="1" ht="24" customHeight="1">
      <c r="A62" s="21"/>
      <c r="B62" s="26"/>
      <c r="C62" s="13" t="s">
        <v>9</v>
      </c>
      <c r="D62" s="13" t="s">
        <v>15</v>
      </c>
      <c r="E62" s="36"/>
    </row>
    <row r="63" spans="1:5" s="20" customFormat="1" ht="26.25" customHeight="1">
      <c r="A63" s="21"/>
      <c r="B63" s="22" t="s">
        <v>32</v>
      </c>
      <c r="C63" s="13" t="s">
        <v>9</v>
      </c>
      <c r="D63" s="13" t="s">
        <v>11</v>
      </c>
      <c r="E63" s="34">
        <f>ROUND(3300*(1-C97),2)</f>
        <v>3300</v>
      </c>
    </row>
    <row r="64" spans="1:5" s="20" customFormat="1" ht="25.5" customHeight="1">
      <c r="A64" s="21"/>
      <c r="B64" s="26"/>
      <c r="C64" s="13" t="s">
        <v>9</v>
      </c>
      <c r="D64" s="13" t="s">
        <v>15</v>
      </c>
      <c r="E64" s="36"/>
    </row>
    <row r="65" spans="1:5" s="20" customFormat="1" ht="36.75" customHeight="1">
      <c r="A65" s="21"/>
      <c r="B65" s="37" t="s">
        <v>33</v>
      </c>
      <c r="C65" s="13" t="s">
        <v>9</v>
      </c>
      <c r="D65" s="13" t="s">
        <v>11</v>
      </c>
      <c r="E65" s="38">
        <f>ROUND(2750*(1-C97),2)</f>
        <v>2750</v>
      </c>
    </row>
    <row r="66" spans="1:5" s="20" customFormat="1" ht="33.75" customHeight="1">
      <c r="A66" s="21"/>
      <c r="B66" s="37" t="s">
        <v>34</v>
      </c>
      <c r="C66" s="13" t="s">
        <v>9</v>
      </c>
      <c r="D66" s="13" t="s">
        <v>11</v>
      </c>
      <c r="E66" s="38">
        <f>ROUND(3025*(1-C97),2)</f>
        <v>3025</v>
      </c>
    </row>
    <row r="67" spans="1:5" s="20" customFormat="1" ht="109.5" customHeight="1">
      <c r="A67" s="39"/>
      <c r="B67" s="37" t="s">
        <v>35</v>
      </c>
      <c r="C67" s="13" t="s">
        <v>24</v>
      </c>
      <c r="D67" s="13" t="s">
        <v>11</v>
      </c>
      <c r="E67" s="38">
        <f>ROUND(8305*(1-C97),2)</f>
        <v>8305</v>
      </c>
    </row>
    <row r="68" spans="1:5" s="20" customFormat="1" ht="110.25" customHeight="1">
      <c r="A68" s="39"/>
      <c r="B68" s="37" t="s">
        <v>36</v>
      </c>
      <c r="C68" s="13" t="s">
        <v>9</v>
      </c>
      <c r="D68" s="13" t="s">
        <v>11</v>
      </c>
      <c r="E68" s="38">
        <f>ROUND(3795*(1-C97),2)</f>
        <v>3795</v>
      </c>
    </row>
    <row r="69" spans="1:5" s="20" customFormat="1" ht="20.25">
      <c r="A69" s="40" t="s">
        <v>37</v>
      </c>
      <c r="B69" s="40"/>
      <c r="C69" s="40"/>
      <c r="D69" s="40"/>
      <c r="E69" s="41"/>
    </row>
    <row r="70" spans="1:5" s="20" customFormat="1" ht="26.25" customHeight="1">
      <c r="A70" s="21"/>
      <c r="B70" s="22" t="s">
        <v>38</v>
      </c>
      <c r="C70" s="13" t="s">
        <v>9</v>
      </c>
      <c r="D70" s="13" t="s">
        <v>11</v>
      </c>
      <c r="E70" s="23">
        <f>ROUND(385*(1-C97),2)</f>
        <v>385</v>
      </c>
    </row>
    <row r="71" spans="1:5" s="20" customFormat="1" ht="25.5" customHeight="1">
      <c r="A71" s="21"/>
      <c r="B71" s="24"/>
      <c r="C71" s="13" t="s">
        <v>9</v>
      </c>
      <c r="D71" s="13" t="s">
        <v>10</v>
      </c>
      <c r="E71" s="25"/>
    </row>
    <row r="72" spans="1:5" s="20" customFormat="1" ht="25.5" customHeight="1">
      <c r="A72" s="21"/>
      <c r="B72" s="26"/>
      <c r="C72" s="13" t="s">
        <v>9</v>
      </c>
      <c r="D72" s="13" t="s">
        <v>15</v>
      </c>
      <c r="E72" s="27"/>
    </row>
    <row r="73" spans="1:5" s="20" customFormat="1" ht="24" customHeight="1">
      <c r="A73" s="21"/>
      <c r="B73" s="22" t="s">
        <v>39</v>
      </c>
      <c r="C73" s="13" t="s">
        <v>9</v>
      </c>
      <c r="D73" s="13" t="s">
        <v>11</v>
      </c>
      <c r="E73" s="23">
        <f>ROUND(605*(1-C97),2)</f>
        <v>605</v>
      </c>
    </row>
    <row r="74" spans="1:5" s="20" customFormat="1" ht="24" customHeight="1">
      <c r="A74" s="21"/>
      <c r="B74" s="24"/>
      <c r="C74" s="13" t="s">
        <v>9</v>
      </c>
      <c r="D74" s="13" t="s">
        <v>10</v>
      </c>
      <c r="E74" s="25"/>
    </row>
    <row r="75" spans="1:5" s="20" customFormat="1" ht="20.25" customHeight="1">
      <c r="A75" s="21"/>
      <c r="B75" s="26"/>
      <c r="C75" s="13" t="s">
        <v>9</v>
      </c>
      <c r="D75" s="13" t="s">
        <v>15</v>
      </c>
      <c r="E75" s="27"/>
    </row>
    <row r="76" spans="1:5" s="20" customFormat="1" ht="21" customHeight="1">
      <c r="A76" s="21"/>
      <c r="B76" s="22" t="s">
        <v>40</v>
      </c>
      <c r="C76" s="13" t="s">
        <v>9</v>
      </c>
      <c r="D76" s="13" t="s">
        <v>11</v>
      </c>
      <c r="E76" s="23">
        <f>ROUND(550*(1-C97),2)</f>
        <v>550</v>
      </c>
    </row>
    <row r="77" spans="1:5" s="20" customFormat="1" ht="24" customHeight="1">
      <c r="A77" s="21"/>
      <c r="B77" s="24"/>
      <c r="C77" s="13" t="s">
        <v>9</v>
      </c>
      <c r="D77" s="13" t="s">
        <v>10</v>
      </c>
      <c r="E77" s="25"/>
    </row>
    <row r="78" spans="1:5" s="20" customFormat="1" ht="20.25" customHeight="1">
      <c r="A78" s="21"/>
      <c r="B78" s="26"/>
      <c r="C78" s="13" t="s">
        <v>9</v>
      </c>
      <c r="D78" s="13" t="s">
        <v>15</v>
      </c>
      <c r="E78" s="27"/>
    </row>
    <row r="79" spans="1:5" s="20" customFormat="1" ht="22.5" customHeight="1">
      <c r="A79" s="21"/>
      <c r="B79" s="22" t="s">
        <v>41</v>
      </c>
      <c r="C79" s="13" t="s">
        <v>9</v>
      </c>
      <c r="D79" s="13" t="s">
        <v>11</v>
      </c>
      <c r="E79" s="23">
        <f>ROUND(440*(1-C97),2)</f>
        <v>440</v>
      </c>
    </row>
    <row r="80" spans="1:5" s="20" customFormat="1" ht="20.25" customHeight="1">
      <c r="A80" s="21"/>
      <c r="B80" s="24"/>
      <c r="C80" s="13" t="s">
        <v>9</v>
      </c>
      <c r="D80" s="13" t="s">
        <v>10</v>
      </c>
      <c r="E80" s="25"/>
    </row>
    <row r="81" spans="1:12" s="20" customFormat="1" ht="20.25" customHeight="1">
      <c r="A81" s="21"/>
      <c r="B81" s="26"/>
      <c r="C81" s="13" t="s">
        <v>9</v>
      </c>
      <c r="D81" s="13" t="s">
        <v>15</v>
      </c>
      <c r="E81" s="27"/>
    </row>
    <row r="82" spans="1:12" s="20" customFormat="1" ht="24" customHeight="1">
      <c r="A82" s="21"/>
      <c r="B82" s="22" t="s">
        <v>42</v>
      </c>
      <c r="C82" s="13" t="s">
        <v>9</v>
      </c>
      <c r="D82" s="13" t="s">
        <v>11</v>
      </c>
      <c r="E82" s="23">
        <f>ROUND(1210*(1-C97),2)</f>
        <v>1210</v>
      </c>
    </row>
    <row r="83" spans="1:12" s="20" customFormat="1" ht="20.25" customHeight="1">
      <c r="A83" s="21"/>
      <c r="B83" s="24"/>
      <c r="C83" s="13" t="s">
        <v>9</v>
      </c>
      <c r="D83" s="13" t="s">
        <v>10</v>
      </c>
      <c r="E83" s="25"/>
    </row>
    <row r="84" spans="1:12" s="20" customFormat="1" ht="22.5" customHeight="1">
      <c r="A84" s="21"/>
      <c r="B84" s="26"/>
      <c r="C84" s="13" t="s">
        <v>9</v>
      </c>
      <c r="D84" s="13" t="s">
        <v>15</v>
      </c>
      <c r="E84" s="27"/>
    </row>
    <row r="85" spans="1:12" ht="20.25">
      <c r="B85" s="42"/>
      <c r="C85" s="42"/>
      <c r="D85" s="42"/>
      <c r="E85" s="43"/>
    </row>
    <row r="86" spans="1:12" ht="20.25">
      <c r="B86" s="44"/>
      <c r="C86" s="44"/>
      <c r="D86" s="44"/>
      <c r="E86" s="45"/>
    </row>
    <row r="87" spans="1:12" ht="20.25">
      <c r="A87" s="46" t="s">
        <v>43</v>
      </c>
      <c r="C87" s="46"/>
      <c r="D87" s="46"/>
      <c r="E87" s="45"/>
    </row>
    <row r="88" spans="1:12" ht="20.25">
      <c r="B88" s="44"/>
      <c r="C88" s="44"/>
      <c r="D88" s="44"/>
      <c r="E88" s="45"/>
    </row>
    <row r="89" spans="1:12" ht="20.25">
      <c r="B89" s="47"/>
      <c r="C89" s="47"/>
      <c r="D89" s="47"/>
      <c r="E89" s="45"/>
    </row>
    <row r="90" spans="1:12" ht="23.25">
      <c r="A90" s="48"/>
      <c r="C90" s="49"/>
      <c r="D90" s="49"/>
      <c r="E90" s="47"/>
    </row>
    <row r="91" spans="1:12" ht="23.25">
      <c r="A91" s="48"/>
      <c r="C91" s="50"/>
      <c r="D91" s="50"/>
      <c r="E91" s="51"/>
    </row>
    <row r="92" spans="1:12" ht="20.25">
      <c r="A92" s="50"/>
      <c r="B92" s="52"/>
      <c r="C92" s="53"/>
      <c r="D92" s="53"/>
      <c r="E92" s="54"/>
      <c r="F92" s="52"/>
      <c r="G92" s="52"/>
      <c r="H92" s="52"/>
      <c r="I92" s="52"/>
      <c r="J92" s="52"/>
      <c r="K92" s="52"/>
      <c r="L92" s="52"/>
    </row>
    <row r="93" spans="1:12" ht="20.25">
      <c r="A93" s="50"/>
      <c r="B93" s="52"/>
      <c r="C93" s="53"/>
      <c r="D93" s="53"/>
      <c r="E93" s="54"/>
      <c r="F93" s="52"/>
      <c r="G93" s="52"/>
      <c r="H93" s="52"/>
      <c r="I93" s="52"/>
      <c r="J93" s="52"/>
      <c r="K93" s="52"/>
      <c r="L93" s="52"/>
    </row>
    <row r="94" spans="1:12" ht="20.25">
      <c r="B94" s="53"/>
      <c r="C94" s="53"/>
      <c r="D94" s="53"/>
      <c r="E94" s="54"/>
      <c r="F94" s="52"/>
      <c r="G94" s="52"/>
      <c r="H94" s="52"/>
      <c r="I94" s="52"/>
      <c r="J94" s="52"/>
      <c r="K94" s="52"/>
      <c r="L94" s="52"/>
    </row>
    <row r="95" spans="1:12" ht="11.25" customHeight="1">
      <c r="B95" s="54"/>
      <c r="C95" s="54"/>
      <c r="D95" s="54"/>
      <c r="E95" s="54"/>
      <c r="F95" s="52"/>
      <c r="G95" s="52"/>
      <c r="H95" s="52"/>
      <c r="I95" s="52"/>
      <c r="J95" s="52"/>
      <c r="K95" s="52"/>
      <c r="L95" s="52"/>
    </row>
    <row r="96" spans="1:12" ht="65.25" customHeight="1">
      <c r="B96" s="55"/>
      <c r="C96" s="56"/>
      <c r="D96" s="57"/>
      <c r="E96" s="58"/>
      <c r="F96" s="52"/>
      <c r="G96" s="52"/>
      <c r="H96" s="52"/>
      <c r="I96" s="52"/>
      <c r="J96" s="52"/>
      <c r="K96" s="52"/>
      <c r="L96" s="52"/>
    </row>
    <row r="97" spans="2:12" ht="27" customHeight="1">
      <c r="B97" s="55"/>
      <c r="C97" s="59"/>
      <c r="D97" s="60"/>
      <c r="E97" s="61"/>
      <c r="F97" s="52"/>
      <c r="G97" s="52"/>
      <c r="H97" s="52"/>
      <c r="I97" s="52"/>
      <c r="J97" s="52"/>
      <c r="K97" s="52"/>
      <c r="L97" s="52"/>
    </row>
    <row r="98" spans="2:12" ht="11.25" customHeight="1">
      <c r="B98" s="62"/>
      <c r="C98" s="62"/>
      <c r="D98" s="62"/>
      <c r="E98" s="63"/>
      <c r="F98" s="52"/>
      <c r="G98" s="52"/>
      <c r="H98" s="52"/>
      <c r="I98" s="52"/>
      <c r="J98" s="52"/>
      <c r="K98" s="52"/>
      <c r="L98" s="52"/>
    </row>
    <row r="99" spans="2:12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</row>
    <row r="100" spans="2:12"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2:12"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2:12"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</row>
    <row r="103" spans="2:12"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</row>
    <row r="104" spans="2:12"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</row>
    <row r="105" spans="2:12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</row>
    <row r="106" spans="2:12"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</row>
    <row r="107" spans="2:12"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</row>
    <row r="108" spans="2:12"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</row>
    <row r="109" spans="2:12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</row>
    <row r="110" spans="2:12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</row>
  </sheetData>
  <sheetProtection formatCells="0" formatColumns="0" formatRows="0" insertColumns="0" insertRows="0" insertHyperlinks="0" deleteColumns="0" deleteRows="0" sort="0" autoFilter="0" pivotTables="0"/>
  <mergeCells count="67">
    <mergeCell ref="A82:A84"/>
    <mergeCell ref="B82:B84"/>
    <mergeCell ref="E82:E84"/>
    <mergeCell ref="B96:B97"/>
    <mergeCell ref="C96:D96"/>
    <mergeCell ref="C97:D97"/>
    <mergeCell ref="A76:A78"/>
    <mergeCell ref="B76:B78"/>
    <mergeCell ref="E76:E78"/>
    <mergeCell ref="A79:A81"/>
    <mergeCell ref="B79:B81"/>
    <mergeCell ref="E79:E81"/>
    <mergeCell ref="A65:A66"/>
    <mergeCell ref="A69:E69"/>
    <mergeCell ref="A70:A72"/>
    <mergeCell ref="B70:B72"/>
    <mergeCell ref="E70:E72"/>
    <mergeCell ref="A73:A75"/>
    <mergeCell ref="B73:B75"/>
    <mergeCell ref="E73:E75"/>
    <mergeCell ref="E52:E54"/>
    <mergeCell ref="B55:B57"/>
    <mergeCell ref="E55:E57"/>
    <mergeCell ref="B58:B60"/>
    <mergeCell ref="E58:E60"/>
    <mergeCell ref="A61:A64"/>
    <mergeCell ref="B61:B62"/>
    <mergeCell ref="E61:E62"/>
    <mergeCell ref="B63:B64"/>
    <mergeCell ref="E63:E64"/>
    <mergeCell ref="A40:A60"/>
    <mergeCell ref="B40:B42"/>
    <mergeCell ref="E40:E42"/>
    <mergeCell ref="B43:B45"/>
    <mergeCell ref="E43:E45"/>
    <mergeCell ref="B46:B48"/>
    <mergeCell ref="E46:E48"/>
    <mergeCell ref="B49:B51"/>
    <mergeCell ref="E49:E51"/>
    <mergeCell ref="B52:B54"/>
    <mergeCell ref="A33:A38"/>
    <mergeCell ref="B33:B35"/>
    <mergeCell ref="E33:E35"/>
    <mergeCell ref="B36:B38"/>
    <mergeCell ref="E36:E38"/>
    <mergeCell ref="A39:E39"/>
    <mergeCell ref="A24:A29"/>
    <mergeCell ref="B24:B26"/>
    <mergeCell ref="E24:E26"/>
    <mergeCell ref="B27:B29"/>
    <mergeCell ref="E27:E29"/>
    <mergeCell ref="A30:A32"/>
    <mergeCell ref="B30:B32"/>
    <mergeCell ref="E30:E32"/>
    <mergeCell ref="C15:E15"/>
    <mergeCell ref="A16:E16"/>
    <mergeCell ref="A18:A23"/>
    <mergeCell ref="B18:B20"/>
    <mergeCell ref="E18:E20"/>
    <mergeCell ref="B21:B23"/>
    <mergeCell ref="E21:E23"/>
    <mergeCell ref="A1:E9"/>
    <mergeCell ref="C10:E10"/>
    <mergeCell ref="A11:E11"/>
    <mergeCell ref="A13:A14"/>
    <mergeCell ref="B13:B14"/>
    <mergeCell ref="E13:E14"/>
  </mergeCells>
  <printOptions horizontalCentered="1"/>
  <pageMargins left="0" right="0" top="0" bottom="0" header="0" footer="0"/>
  <pageSetup paperSize="9" scale="39" orientation="portrait" r:id="rId1"/>
  <headerFooter>
    <oddFooter>&amp;R&amp;16Стр. &amp;P из  &amp;N&amp;A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 Mid-America</vt:lpstr>
      <vt:lpstr>'21 Mid-America'!Область_печати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2015-12-02T07:57:03Z</dcterms:created>
  <dcterms:modified xsi:type="dcterms:W3CDTF">2015-12-02T08:05:32Z</dcterms:modified>
</cp:coreProperties>
</file>